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edRagon\Desktop\Blue Layouts\Biweekly Mortgage Amortization Template\"/>
    </mc:Choice>
  </mc:AlternateContent>
  <bookViews>
    <workbookView xWindow="-120" yWindow="-120" windowWidth="20730" windowHeight="11310"/>
  </bookViews>
  <sheets>
    <sheet name="Template" sheetId="2" r:id="rId1"/>
    <sheet name="Variables" sheetId="3" state="veryHidden" r:id="rId2"/>
  </sheets>
  <definedNames>
    <definedName name="IntroPrintArea">#REF!</definedName>
    <definedName name="_xlnm.Print_Area" localSheetId="0">Template!$B$2:$J$79</definedName>
    <definedName name="TemplatePrintArea">Template!$B$2:$J$79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" l="1"/>
  <c r="C18" i="2" s="1"/>
  <c r="D17" i="2"/>
  <c r="E7" i="2"/>
  <c r="G17" i="2"/>
  <c r="E18" i="2"/>
  <c r="E20" i="2"/>
  <c r="E22" i="2"/>
  <c r="E24" i="2"/>
  <c r="E26" i="2"/>
  <c r="E28" i="2"/>
  <c r="E30" i="2"/>
  <c r="E32" i="2"/>
  <c r="E34" i="2"/>
  <c r="E36" i="2"/>
  <c r="E38" i="2"/>
  <c r="E40" i="2"/>
  <c r="E42" i="2"/>
  <c r="AC158" i="2"/>
  <c r="AC160" i="2" s="1"/>
  <c r="AC186" i="2" s="1"/>
  <c r="AE188" i="2" s="1"/>
  <c r="AE189" i="2" s="1"/>
  <c r="E6" i="2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I17" i="2"/>
  <c r="AD190" i="2"/>
  <c r="AD191" i="2" s="1"/>
  <c r="AD192" i="2" s="1"/>
  <c r="AD193" i="2" s="1"/>
  <c r="AD194" i="2" s="1"/>
  <c r="AD195" i="2" s="1"/>
  <c r="AD196" i="2" s="1"/>
  <c r="AD197" i="2" s="1"/>
  <c r="AD198" i="2" s="1"/>
  <c r="AD199" i="2" s="1"/>
  <c r="AD200" i="2" s="1"/>
  <c r="AD201" i="2" s="1"/>
  <c r="AD202" i="2" s="1"/>
  <c r="AD203" i="2" s="1"/>
  <c r="AD204" i="2" s="1"/>
  <c r="AD205" i="2" s="1"/>
  <c r="AD206" i="2" s="1"/>
  <c r="AD207" i="2" s="1"/>
  <c r="AD208" i="2" s="1"/>
  <c r="AD209" i="2" s="1"/>
  <c r="AD210" i="2" s="1"/>
  <c r="AD211" i="2" s="1"/>
  <c r="AD212" i="2" s="1"/>
  <c r="AD213" i="2" s="1"/>
  <c r="AD214" i="2" s="1"/>
  <c r="AD215" i="2" s="1"/>
  <c r="AD216" i="2" s="1"/>
  <c r="AD217" i="2" s="1"/>
  <c r="AD218" i="2" s="1"/>
  <c r="J11" i="2"/>
  <c r="AE190" i="2" l="1"/>
  <c r="AF189" i="2"/>
  <c r="I18" i="2"/>
  <c r="H18" i="2"/>
  <c r="E9" i="2"/>
  <c r="E8" i="2"/>
  <c r="AE191" i="2"/>
  <c r="AF190" i="2"/>
  <c r="AC161" i="2"/>
  <c r="E17" i="2"/>
  <c r="E19" i="2"/>
  <c r="E21" i="2"/>
  <c r="E23" i="2"/>
  <c r="E25" i="2"/>
  <c r="E27" i="2"/>
  <c r="E29" i="2"/>
  <c r="E31" i="2"/>
  <c r="E33" i="2"/>
  <c r="E35" i="2"/>
  <c r="E37" i="2"/>
  <c r="E39" i="2"/>
  <c r="E41" i="2"/>
  <c r="C19" i="2"/>
  <c r="F17" i="2"/>
  <c r="J17" i="2" l="1"/>
  <c r="D18" i="2" s="1"/>
  <c r="G18" i="2" s="1"/>
  <c r="F18" i="2" s="1"/>
  <c r="J18" i="2" s="1"/>
  <c r="H17" i="2"/>
  <c r="AC162" i="2"/>
  <c r="C20" i="2"/>
  <c r="D19" i="2"/>
  <c r="G19" i="2" s="1"/>
  <c r="F19" i="2" s="1"/>
  <c r="J19" i="2" s="1"/>
  <c r="I19" i="2"/>
  <c r="H19" i="2"/>
  <c r="AF191" i="2"/>
  <c r="AE192" i="2"/>
  <c r="C21" i="2" l="1"/>
  <c r="D20" i="2"/>
  <c r="G20" i="2" s="1"/>
  <c r="F20" i="2" s="1"/>
  <c r="J20" i="2" s="1"/>
  <c r="AC163" i="2"/>
  <c r="I20" i="2"/>
  <c r="H20" i="2"/>
  <c r="AE193" i="2"/>
  <c r="AF192" i="2"/>
  <c r="AF193" i="2" l="1"/>
  <c r="AE194" i="2"/>
  <c r="AC164" i="2"/>
  <c r="C22" i="2"/>
  <c r="D21" i="2"/>
  <c r="G21" i="2" s="1"/>
  <c r="F21" i="2" s="1"/>
  <c r="J21" i="2" s="1"/>
  <c r="I21" i="2"/>
  <c r="H21" i="2"/>
  <c r="C23" i="2" l="1"/>
  <c r="D22" i="2"/>
  <c r="G22" i="2" s="1"/>
  <c r="F22" i="2" s="1"/>
  <c r="J22" i="2" s="1"/>
  <c r="AC165" i="2"/>
  <c r="I22" i="2"/>
  <c r="H22" i="2"/>
  <c r="AE195" i="2"/>
  <c r="AF194" i="2"/>
  <c r="AF195" i="2" l="1"/>
  <c r="AE196" i="2"/>
  <c r="AC166" i="2"/>
  <c r="C24" i="2"/>
  <c r="D23" i="2"/>
  <c r="G23" i="2" s="1"/>
  <c r="F23" i="2" s="1"/>
  <c r="J23" i="2" s="1"/>
  <c r="I23" i="2"/>
  <c r="H23" i="2"/>
  <c r="C25" i="2" l="1"/>
  <c r="D24" i="2"/>
  <c r="G24" i="2" s="1"/>
  <c r="F24" i="2" s="1"/>
  <c r="J24" i="2" s="1"/>
  <c r="AC167" i="2"/>
  <c r="I24" i="2"/>
  <c r="H24" i="2"/>
  <c r="AE197" i="2"/>
  <c r="AF196" i="2"/>
  <c r="AF197" i="2" l="1"/>
  <c r="AE198" i="2"/>
  <c r="AC168" i="2"/>
  <c r="C26" i="2"/>
  <c r="D25" i="2"/>
  <c r="G25" i="2" s="1"/>
  <c r="F25" i="2" s="1"/>
  <c r="J25" i="2" s="1"/>
  <c r="I25" i="2"/>
  <c r="H25" i="2"/>
  <c r="C27" i="2" l="1"/>
  <c r="D26" i="2"/>
  <c r="G26" i="2" s="1"/>
  <c r="F26" i="2" s="1"/>
  <c r="J26" i="2" s="1"/>
  <c r="AC169" i="2"/>
  <c r="I26" i="2"/>
  <c r="H26" i="2"/>
  <c r="AE199" i="2"/>
  <c r="AF198" i="2"/>
  <c r="AF199" i="2" l="1"/>
  <c r="AE200" i="2"/>
  <c r="AC170" i="2"/>
  <c r="C28" i="2"/>
  <c r="D27" i="2"/>
  <c r="G27" i="2" s="1"/>
  <c r="F27" i="2" s="1"/>
  <c r="J27" i="2" s="1"/>
  <c r="I27" i="2"/>
  <c r="H27" i="2"/>
  <c r="C29" i="2" l="1"/>
  <c r="D28" i="2"/>
  <c r="G28" i="2" s="1"/>
  <c r="F28" i="2" s="1"/>
  <c r="J28" i="2" s="1"/>
  <c r="AC171" i="2"/>
  <c r="I28" i="2"/>
  <c r="H28" i="2"/>
  <c r="AE201" i="2"/>
  <c r="AF200" i="2"/>
  <c r="AF201" i="2" l="1"/>
  <c r="AE202" i="2"/>
  <c r="AC172" i="2"/>
  <c r="C30" i="2"/>
  <c r="D29" i="2"/>
  <c r="G29" i="2" s="1"/>
  <c r="F29" i="2" s="1"/>
  <c r="J29" i="2" s="1"/>
  <c r="I29" i="2"/>
  <c r="H29" i="2"/>
  <c r="C31" i="2" l="1"/>
  <c r="D30" i="2"/>
  <c r="G30" i="2" s="1"/>
  <c r="F30" i="2" s="1"/>
  <c r="J30" i="2" s="1"/>
  <c r="AC173" i="2"/>
  <c r="I30" i="2"/>
  <c r="H30" i="2"/>
  <c r="AE203" i="2"/>
  <c r="AF202" i="2"/>
  <c r="AF203" i="2" l="1"/>
  <c r="AE204" i="2"/>
  <c r="AC174" i="2"/>
  <c r="C32" i="2"/>
  <c r="D31" i="2"/>
  <c r="G31" i="2" s="1"/>
  <c r="F31" i="2" s="1"/>
  <c r="J31" i="2" s="1"/>
  <c r="I31" i="2"/>
  <c r="H31" i="2"/>
  <c r="C33" i="2" l="1"/>
  <c r="D32" i="2"/>
  <c r="G32" i="2" s="1"/>
  <c r="F32" i="2" s="1"/>
  <c r="J32" i="2" s="1"/>
  <c r="AC175" i="2"/>
  <c r="I32" i="2"/>
  <c r="H32" i="2"/>
  <c r="AE205" i="2"/>
  <c r="AF204" i="2"/>
  <c r="AF205" i="2" l="1"/>
  <c r="AE206" i="2"/>
  <c r="C34" i="2"/>
  <c r="D33" i="2"/>
  <c r="G33" i="2" s="1"/>
  <c r="F33" i="2" s="1"/>
  <c r="J33" i="2" s="1"/>
  <c r="AC176" i="2"/>
  <c r="I33" i="2"/>
  <c r="H33" i="2"/>
  <c r="AE207" i="2" l="1"/>
  <c r="AF206" i="2"/>
  <c r="C35" i="2"/>
  <c r="D34" i="2"/>
  <c r="G34" i="2" s="1"/>
  <c r="F34" i="2" s="1"/>
  <c r="J34" i="2" s="1"/>
  <c r="AC177" i="2"/>
  <c r="I34" i="2"/>
  <c r="H34" i="2"/>
  <c r="C36" i="2" l="1"/>
  <c r="D35" i="2"/>
  <c r="G35" i="2" s="1"/>
  <c r="F35" i="2" s="1"/>
  <c r="J35" i="2" s="1"/>
  <c r="AC178" i="2"/>
  <c r="I35" i="2"/>
  <c r="H35" i="2"/>
  <c r="AF207" i="2"/>
  <c r="AE208" i="2"/>
  <c r="AE209" i="2" l="1"/>
  <c r="AF208" i="2"/>
  <c r="C37" i="2"/>
  <c r="D36" i="2"/>
  <c r="G36" i="2" s="1"/>
  <c r="F36" i="2" s="1"/>
  <c r="J36" i="2" s="1"/>
  <c r="AC179" i="2"/>
  <c r="I36" i="2"/>
  <c r="H36" i="2"/>
  <c r="C38" i="2" l="1"/>
  <c r="D37" i="2"/>
  <c r="G37" i="2" s="1"/>
  <c r="F37" i="2" s="1"/>
  <c r="J37" i="2" s="1"/>
  <c r="AC180" i="2"/>
  <c r="I37" i="2"/>
  <c r="H37" i="2"/>
  <c r="AF209" i="2"/>
  <c r="AE210" i="2"/>
  <c r="AE211" i="2" l="1"/>
  <c r="AF210" i="2"/>
  <c r="C39" i="2"/>
  <c r="D38" i="2"/>
  <c r="G38" i="2" s="1"/>
  <c r="F38" i="2" s="1"/>
  <c r="J38" i="2" s="1"/>
  <c r="AC181" i="2"/>
  <c r="I38" i="2"/>
  <c r="H38" i="2"/>
  <c r="C40" i="2" l="1"/>
  <c r="D39" i="2"/>
  <c r="G39" i="2" s="1"/>
  <c r="F39" i="2" s="1"/>
  <c r="J39" i="2" s="1"/>
  <c r="AC182" i="2"/>
  <c r="I39" i="2"/>
  <c r="H39" i="2"/>
  <c r="AF211" i="2"/>
  <c r="AE212" i="2"/>
  <c r="AE213" i="2" l="1"/>
  <c r="AF212" i="2"/>
  <c r="C41" i="2"/>
  <c r="D40" i="2"/>
  <c r="G40" i="2" s="1"/>
  <c r="F40" i="2" s="1"/>
  <c r="J40" i="2" s="1"/>
  <c r="AC183" i="2"/>
  <c r="I40" i="2"/>
  <c r="H40" i="2"/>
  <c r="C42" i="2" l="1"/>
  <c r="D41" i="2"/>
  <c r="G41" i="2" s="1"/>
  <c r="F41" i="2" s="1"/>
  <c r="J41" i="2" s="1"/>
  <c r="AC184" i="2"/>
  <c r="I41" i="2"/>
  <c r="H41" i="2"/>
  <c r="AF213" i="2"/>
  <c r="AE214" i="2"/>
  <c r="AE215" i="2" l="1"/>
  <c r="AF214" i="2"/>
  <c r="D42" i="2"/>
  <c r="G42" i="2" s="1"/>
  <c r="F42" i="2" s="1"/>
  <c r="J42" i="2" s="1"/>
  <c r="AC185" i="2"/>
  <c r="I42" i="2"/>
  <c r="H42" i="2"/>
  <c r="H49" i="2" l="1"/>
  <c r="D49" i="2"/>
  <c r="C49" i="2" s="1"/>
  <c r="E49" i="2"/>
  <c r="G49" i="2"/>
  <c r="F49" i="2"/>
  <c r="AF215" i="2"/>
  <c r="AE216" i="2"/>
  <c r="AE217" i="2" l="1"/>
  <c r="AF216" i="2"/>
  <c r="H50" i="2"/>
  <c r="D50" i="2"/>
  <c r="C50" i="2" s="1"/>
  <c r="F50" i="2"/>
  <c r="E50" i="2"/>
  <c r="G50" i="2"/>
  <c r="H51" i="2" l="1"/>
  <c r="D51" i="2"/>
  <c r="C51" i="2" s="1"/>
  <c r="E51" i="2"/>
  <c r="G51" i="2"/>
  <c r="F51" i="2"/>
  <c r="AF217" i="2"/>
  <c r="AE218" i="2"/>
  <c r="AF218" i="2" s="1"/>
  <c r="H52" i="2" l="1"/>
  <c r="D52" i="2"/>
  <c r="C52" i="2" s="1"/>
  <c r="G52" i="2"/>
  <c r="E52" i="2"/>
  <c r="F52" i="2"/>
  <c r="H53" i="2" l="1"/>
  <c r="F53" i="2"/>
  <c r="D53" i="2"/>
  <c r="C53" i="2" s="1"/>
  <c r="E53" i="2"/>
  <c r="G53" i="2"/>
  <c r="H54" i="2" l="1"/>
  <c r="D54" i="2"/>
  <c r="C54" i="2" s="1"/>
  <c r="E54" i="2"/>
  <c r="F54" i="2"/>
  <c r="G54" i="2"/>
  <c r="G55" i="2" l="1"/>
  <c r="F55" i="2"/>
  <c r="E55" i="2"/>
  <c r="H55" i="2"/>
  <c r="E56" i="2" s="1"/>
  <c r="D55" i="2"/>
  <c r="C55" i="2" s="1"/>
  <c r="D56" i="2" l="1"/>
  <c r="C56" i="2" s="1"/>
  <c r="H56" i="2"/>
  <c r="G56" i="2"/>
  <c r="F56" i="2"/>
  <c r="F57" i="2" l="1"/>
  <c r="E57" i="2"/>
  <c r="H57" i="2"/>
  <c r="D57" i="2"/>
  <c r="C57" i="2" s="1"/>
  <c r="G57" i="2"/>
  <c r="H58" i="2" l="1"/>
  <c r="G58" i="2"/>
  <c r="F58" i="2"/>
  <c r="D58" i="2"/>
  <c r="C58" i="2" s="1"/>
  <c r="E58" i="2"/>
  <c r="E59" i="2" l="1"/>
  <c r="H59" i="2"/>
  <c r="D59" i="2"/>
  <c r="C59" i="2" s="1"/>
  <c r="G59" i="2"/>
  <c r="F59" i="2"/>
  <c r="E60" i="2" l="1"/>
  <c r="H60" i="2"/>
  <c r="F60" i="2"/>
  <c r="D60" i="2"/>
  <c r="C60" i="2" s="1"/>
  <c r="G60" i="2"/>
  <c r="H61" i="2" l="1"/>
  <c r="D61" i="2"/>
  <c r="C61" i="2" s="1"/>
  <c r="G61" i="2"/>
  <c r="F61" i="2"/>
  <c r="E61" i="2"/>
  <c r="F62" i="2" l="1"/>
  <c r="E62" i="2"/>
  <c r="H62" i="2"/>
  <c r="G62" i="2"/>
  <c r="D62" i="2"/>
  <c r="C62" i="2" s="1"/>
  <c r="G63" i="2" l="1"/>
  <c r="F63" i="2"/>
  <c r="E63" i="2"/>
  <c r="H63" i="2"/>
  <c r="D63" i="2"/>
  <c r="C63" i="2" s="1"/>
  <c r="E64" i="2" l="1"/>
  <c r="H64" i="2"/>
  <c r="F64" i="2"/>
  <c r="D64" i="2"/>
  <c r="C64" i="2" s="1"/>
  <c r="G64" i="2"/>
  <c r="F65" i="2" l="1"/>
  <c r="E65" i="2"/>
  <c r="H65" i="2"/>
  <c r="D65" i="2"/>
  <c r="C65" i="2" s="1"/>
  <c r="G65" i="2"/>
  <c r="F66" i="2" l="1"/>
  <c r="D66" i="2"/>
  <c r="C66" i="2" s="1"/>
  <c r="H66" i="2"/>
  <c r="G66" i="2"/>
  <c r="E66" i="2"/>
  <c r="E67" i="2" l="1"/>
  <c r="H67" i="2"/>
  <c r="D67" i="2"/>
  <c r="C67" i="2" s="1"/>
  <c r="G67" i="2"/>
  <c r="F67" i="2"/>
  <c r="E68" i="2" l="1"/>
  <c r="F68" i="2"/>
  <c r="H68" i="2"/>
  <c r="G68" i="2"/>
  <c r="D68" i="2"/>
  <c r="C68" i="2" s="1"/>
  <c r="H69" i="2" l="1"/>
  <c r="D69" i="2"/>
  <c r="C69" i="2" s="1"/>
  <c r="G69" i="2"/>
  <c r="F69" i="2"/>
  <c r="E69" i="2"/>
  <c r="E70" i="2" l="1"/>
  <c r="D70" i="2"/>
  <c r="C70" i="2" s="1"/>
  <c r="H70" i="2"/>
  <c r="F70" i="2"/>
  <c r="G70" i="2"/>
  <c r="G71" i="2" l="1"/>
  <c r="F71" i="2"/>
  <c r="E71" i="2"/>
  <c r="H71" i="2"/>
  <c r="D71" i="2"/>
  <c r="C71" i="2" s="1"/>
  <c r="E72" i="2" l="1"/>
  <c r="G72" i="2"/>
  <c r="D72" i="2"/>
  <c r="C72" i="2" s="1"/>
  <c r="H72" i="2"/>
  <c r="F72" i="2"/>
  <c r="F73" i="2" l="1"/>
  <c r="E73" i="2"/>
  <c r="H73" i="2"/>
  <c r="D73" i="2"/>
  <c r="C73" i="2" s="1"/>
  <c r="G73" i="2"/>
  <c r="E74" i="2" l="1"/>
  <c r="F74" i="2"/>
  <c r="D74" i="2"/>
  <c r="C74" i="2" s="1"/>
  <c r="G74" i="2"/>
  <c r="H74" i="2"/>
  <c r="E75" i="2" l="1"/>
  <c r="H75" i="2"/>
  <c r="D75" i="2"/>
  <c r="C75" i="2" s="1"/>
  <c r="G75" i="2"/>
  <c r="F75" i="2"/>
  <c r="E76" i="2" l="1"/>
  <c r="G76" i="2"/>
  <c r="H76" i="2"/>
  <c r="F76" i="2"/>
  <c r="D76" i="2"/>
  <c r="C76" i="2" s="1"/>
  <c r="H77" i="2" l="1"/>
  <c r="D77" i="2"/>
  <c r="C77" i="2" s="1"/>
  <c r="G77" i="2"/>
  <c r="F77" i="2"/>
  <c r="E77" i="2"/>
  <c r="G78" i="2" l="1"/>
  <c r="E78" i="2"/>
  <c r="D78" i="2"/>
  <c r="C78" i="2" s="1"/>
  <c r="F78" i="2"/>
  <c r="H78" i="2"/>
</calcChain>
</file>

<file path=xl/sharedStrings.xml><?xml version="1.0" encoding="utf-8"?>
<sst xmlns="http://schemas.openxmlformats.org/spreadsheetml/2006/main" count="44" uniqueCount="31">
  <si>
    <t>Bi-Weekly Mortgage Amortization</t>
  </si>
  <si>
    <t>KEY FIGURES</t>
  </si>
  <si>
    <t>INPUTS</t>
  </si>
  <si>
    <t>Annual Loan Payments</t>
  </si>
  <si>
    <t>Loan Principal Amount</t>
  </si>
  <si>
    <t>Bi-Weekly Payments</t>
  </si>
  <si>
    <t>Annual Interest Rate</t>
  </si>
  <si>
    <t>Interest Over Term of Loan</t>
  </si>
  <si>
    <t>Loan Period in Years (30 Max)</t>
  </si>
  <si>
    <t>Sum of All Payments</t>
  </si>
  <si>
    <t>Base Year</t>
  </si>
  <si>
    <t>Loan Start Date</t>
  </si>
  <si>
    <t>Date of First Payment</t>
  </si>
  <si>
    <t>Payment</t>
  </si>
  <si>
    <t xml:space="preserve">Beginning </t>
  </si>
  <si>
    <t xml:space="preserve">Cumulative </t>
  </si>
  <si>
    <t xml:space="preserve">Ending </t>
  </si>
  <si>
    <t>Payment #</t>
  </si>
  <si>
    <t xml:space="preserve"> Date</t>
  </si>
  <si>
    <t xml:space="preserve">Balance </t>
  </si>
  <si>
    <t xml:space="preserve">Principal </t>
  </si>
  <si>
    <t xml:space="preserve">Interest </t>
  </si>
  <si>
    <t>Payments for Calendar Years after Year 1</t>
  </si>
  <si>
    <t>Year</t>
  </si>
  <si>
    <t xml:space="preserve">Do Not Delete </t>
  </si>
  <si>
    <t>Periods in first year calendar year</t>
  </si>
  <si>
    <t>_Example</t>
  </si>
  <si>
    <t>_Shading</t>
  </si>
  <si>
    <t>_Series</t>
  </si>
  <si>
    <t>_Look</t>
  </si>
  <si>
    <t>OfficeReady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</si>
</sst>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164" formatCode="mm/dd/yy"/>
    <numFmt numFmtId="165" formatCode="0;[Red]\-0"/>
    <numFmt numFmtId="166" formatCode="0_)"/>
    <numFmt numFmtId="167" formatCode="mm/dd/yy_)"/>
    <numFmt numFmtId="168" formatCode="0_);[Red]\(0\)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1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Times NEw Roman"/>
      <family val="1"/>
    </font>
    <font>
      <b/>
      <sz val="26"/>
      <color indexed="20"/>
      <name val="Calibri"/>
      <family val="2"/>
      <scheme val="minor"/>
    </font>
    <font>
      <b/>
      <sz val="36"/>
      <color theme="6" tint="-0.249977111117893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sz val="10"/>
      <color theme="6" tint="-0.249977111117893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8"/>
      <color theme="6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4">
    <xf numFmtId="38" fontId="0" fillId="0" borderId="0" applyFont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81">
    <xf numFmtId="38" fontId="0" fillId="0" borderId="0" xfId="0"/>
    <xf numFmtId="38" fontId="0" fillId="0" borderId="0" xfId="0" applyProtection="1"/>
    <xf numFmtId="164" fontId="4" fillId="2" borderId="0" xfId="0" applyNumberFormat="1" applyFont="1" applyFill="1" applyAlignment="1" applyProtection="1">
      <alignment horizontal="centerContinuous"/>
    </xf>
    <xf numFmtId="0" fontId="4" fillId="2" borderId="0" xfId="0" applyNumberFormat="1" applyFont="1" applyFill="1" applyAlignment="1" applyProtection="1">
      <alignment horizontal="centerContinuous"/>
    </xf>
    <xf numFmtId="0" fontId="4" fillId="2" borderId="0" xfId="0" applyNumberFormat="1" applyFont="1" applyFill="1" applyProtection="1"/>
    <xf numFmtId="164" fontId="4" fillId="2" borderId="0" xfId="0" applyNumberFormat="1" applyFont="1" applyFill="1" applyProtection="1"/>
    <xf numFmtId="40" fontId="5" fillId="2" borderId="0" xfId="0" applyNumberFormat="1" applyFont="1" applyFill="1" applyAlignment="1" applyProtection="1">
      <alignment vertical="center"/>
    </xf>
    <xf numFmtId="40" fontId="4" fillId="2" borderId="0" xfId="0" applyNumberFormat="1" applyFont="1" applyFill="1" applyProtection="1"/>
    <xf numFmtId="40" fontId="5" fillId="2" borderId="0" xfId="0" applyNumberFormat="1" applyFont="1" applyFill="1" applyProtection="1"/>
    <xf numFmtId="0" fontId="5" fillId="2" borderId="0" xfId="0" applyNumberFormat="1" applyFont="1" applyFill="1" applyProtection="1"/>
    <xf numFmtId="40" fontId="4" fillId="2" borderId="0" xfId="0" applyNumberFormat="1" applyFont="1" applyFill="1" applyAlignment="1" applyProtection="1">
      <alignment horizontal="right"/>
    </xf>
    <xf numFmtId="40" fontId="3" fillId="2" borderId="0" xfId="0" applyNumberFormat="1" applyFont="1" applyFill="1" applyAlignment="1" applyProtection="1">
      <alignment vertical="center"/>
    </xf>
    <xf numFmtId="0" fontId="6" fillId="2" borderId="0" xfId="0" applyNumberFormat="1" applyFont="1" applyFill="1" applyProtection="1"/>
    <xf numFmtId="164" fontId="6" fillId="2" borderId="0" xfId="0" applyNumberFormat="1" applyFont="1" applyFill="1" applyProtection="1"/>
    <xf numFmtId="8" fontId="6" fillId="2" borderId="0" xfId="0" applyNumberFormat="1" applyFont="1" applyFill="1" applyProtection="1"/>
    <xf numFmtId="40" fontId="6" fillId="2" borderId="0" xfId="0" applyNumberFormat="1" applyFont="1" applyFill="1" applyProtection="1"/>
    <xf numFmtId="167" fontId="6" fillId="2" borderId="0" xfId="0" applyNumberFormat="1" applyFont="1" applyFill="1" applyAlignment="1" applyProtection="1">
      <alignment horizontal="right"/>
    </xf>
    <xf numFmtId="164" fontId="6" fillId="2" borderId="0" xfId="0" applyNumberFormat="1" applyFont="1" applyFill="1" applyAlignment="1" applyProtection="1">
      <alignment horizontal="right"/>
    </xf>
    <xf numFmtId="38" fontId="6" fillId="2" borderId="0" xfId="0" applyNumberFormat="1" applyFont="1" applyFill="1" applyProtection="1"/>
    <xf numFmtId="0" fontId="1" fillId="0" borderId="1" xfId="0" applyNumberFormat="1" applyFont="1" applyFill="1" applyBorder="1" applyProtection="1"/>
    <xf numFmtId="0" fontId="1" fillId="0" borderId="2" xfId="0" applyNumberFormat="1" applyFont="1" applyFill="1" applyBorder="1" applyProtection="1"/>
    <xf numFmtId="0" fontId="1" fillId="0" borderId="3" xfId="0" applyNumberFormat="1" applyFont="1" applyFill="1" applyBorder="1" applyProtection="1"/>
    <xf numFmtId="0" fontId="1" fillId="0" borderId="4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1" fillId="0" borderId="5" xfId="0" applyNumberFormat="1" applyFont="1" applyFill="1" applyBorder="1" applyProtection="1"/>
    <xf numFmtId="2" fontId="1" fillId="0" borderId="4" xfId="0" applyNumberFormat="1" applyFont="1" applyFill="1" applyBorder="1" applyProtection="1"/>
    <xf numFmtId="164" fontId="1" fillId="0" borderId="4" xfId="0" applyNumberFormat="1" applyFont="1" applyFill="1" applyBorder="1" applyProtection="1"/>
    <xf numFmtId="164" fontId="1" fillId="0" borderId="0" xfId="0" applyNumberFormat="1" applyFont="1" applyFill="1" applyBorder="1" applyProtection="1"/>
    <xf numFmtId="0" fontId="1" fillId="0" borderId="6" xfId="0" applyNumberFormat="1" applyFont="1" applyFill="1" applyBorder="1" applyProtection="1"/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10" fontId="6" fillId="0" borderId="0" xfId="0" applyNumberFormat="1" applyFont="1" applyFill="1" applyProtection="1">
      <protection locked="0"/>
    </xf>
    <xf numFmtId="166" fontId="6" fillId="0" borderId="0" xfId="0" applyNumberFormat="1" applyFont="1" applyFill="1" applyProtection="1">
      <protection locked="0"/>
    </xf>
    <xf numFmtId="167" fontId="6" fillId="0" borderId="0" xfId="0" applyNumberFormat="1" applyFont="1" applyFill="1" applyProtection="1">
      <protection locked="0"/>
    </xf>
    <xf numFmtId="8" fontId="6" fillId="0" borderId="0" xfId="0" applyNumberFormat="1" applyFont="1" applyFill="1" applyProtection="1">
      <protection locked="0"/>
    </xf>
    <xf numFmtId="38" fontId="7" fillId="2" borderId="0" xfId="0" applyNumberFormat="1" applyFont="1" applyFill="1" applyAlignment="1" applyProtection="1">
      <alignment horizontal="center" vertical="center"/>
    </xf>
    <xf numFmtId="38" fontId="8" fillId="2" borderId="0" xfId="0" applyNumberFormat="1" applyFont="1" applyFill="1" applyAlignment="1" applyProtection="1">
      <alignment horizontal="center" vertical="center"/>
    </xf>
    <xf numFmtId="40" fontId="9" fillId="2" borderId="0" xfId="0" applyNumberFormat="1" applyFont="1" applyFill="1" applyAlignment="1" applyProtection="1">
      <alignment horizontal="left" vertical="center"/>
    </xf>
    <xf numFmtId="40" fontId="9" fillId="2" borderId="0" xfId="0" applyNumberFormat="1" applyFont="1" applyFill="1" applyAlignment="1" applyProtection="1">
      <alignment vertical="center"/>
    </xf>
    <xf numFmtId="0" fontId="10" fillId="2" borderId="0" xfId="0" applyNumberFormat="1" applyFont="1" applyFill="1" applyProtection="1"/>
    <xf numFmtId="40" fontId="12" fillId="2" borderId="0" xfId="0" applyNumberFormat="1" applyFont="1" applyFill="1" applyAlignment="1" applyProtection="1">
      <alignment horizontal="center" vertical="center"/>
    </xf>
    <xf numFmtId="0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40" fontId="11" fillId="5" borderId="10" xfId="0" applyNumberFormat="1" applyFont="1" applyFill="1" applyBorder="1" applyAlignment="1" applyProtection="1">
      <alignment horizontal="center" vertical="center"/>
    </xf>
    <xf numFmtId="40" fontId="11" fillId="5" borderId="10" xfId="0" applyNumberFormat="1" applyFont="1" applyFill="1" applyBorder="1" applyAlignment="1" applyProtection="1">
      <alignment horizontal="center" vertical="center"/>
    </xf>
    <xf numFmtId="0" fontId="11" fillId="5" borderId="11" xfId="0" applyNumberFormat="1" applyFont="1" applyFill="1" applyBorder="1" applyAlignment="1" applyProtection="1">
      <alignment horizontal="center" vertical="center"/>
    </xf>
    <xf numFmtId="164" fontId="2" fillId="5" borderId="9" xfId="0" applyNumberFormat="1" applyFont="1" applyFill="1" applyBorder="1" applyAlignment="1" applyProtection="1">
      <alignment horizontal="center" vertical="center"/>
    </xf>
    <xf numFmtId="40" fontId="2" fillId="5" borderId="10" xfId="0" applyNumberFormat="1" applyFont="1" applyFill="1" applyBorder="1" applyAlignment="1" applyProtection="1">
      <alignment horizontal="center" vertical="center"/>
    </xf>
    <xf numFmtId="164" fontId="2" fillId="5" borderId="10" xfId="0" applyNumberFormat="1" applyFont="1" applyFill="1" applyBorder="1" applyAlignment="1" applyProtection="1">
      <alignment horizontal="center" vertical="center"/>
    </xf>
    <xf numFmtId="0" fontId="2" fillId="5" borderId="11" xfId="0" applyNumberFormat="1" applyFont="1" applyFill="1" applyBorder="1" applyAlignment="1" applyProtection="1">
      <alignment horizontal="center" vertical="center"/>
    </xf>
    <xf numFmtId="164" fontId="2" fillId="5" borderId="10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center" vertical="center"/>
    </xf>
    <xf numFmtId="164" fontId="6" fillId="3" borderId="12" xfId="0" applyNumberFormat="1" applyFont="1" applyFill="1" applyBorder="1" applyAlignment="1" applyProtection="1">
      <alignment vertical="center"/>
    </xf>
    <xf numFmtId="8" fontId="6" fillId="4" borderId="12" xfId="0" applyNumberFormat="1" applyFont="1" applyFill="1" applyBorder="1" applyAlignment="1" applyProtection="1">
      <alignment vertical="center"/>
    </xf>
    <xf numFmtId="8" fontId="6" fillId="3" borderId="12" xfId="0" applyNumberFormat="1" applyFont="1" applyFill="1" applyBorder="1" applyAlignment="1" applyProtection="1">
      <alignment vertical="center"/>
    </xf>
    <xf numFmtId="164" fontId="6" fillId="2" borderId="13" xfId="0" applyNumberFormat="1" applyFont="1" applyFill="1" applyBorder="1" applyAlignment="1" applyProtection="1">
      <alignment vertical="center"/>
    </xf>
    <xf numFmtId="40" fontId="6" fillId="4" borderId="13" xfId="0" applyNumberFormat="1" applyFont="1" applyFill="1" applyBorder="1" applyAlignment="1" applyProtection="1">
      <alignment vertical="center"/>
    </xf>
    <xf numFmtId="40" fontId="6" fillId="2" borderId="13" xfId="0" applyNumberFormat="1" applyFont="1" applyFill="1" applyBorder="1" applyAlignment="1" applyProtection="1">
      <alignment vertical="center"/>
    </xf>
    <xf numFmtId="164" fontId="6" fillId="3" borderId="13" xfId="0" applyNumberFormat="1" applyFont="1" applyFill="1" applyBorder="1" applyAlignment="1" applyProtection="1">
      <alignment vertical="center"/>
    </xf>
    <xf numFmtId="40" fontId="6" fillId="3" borderId="13" xfId="0" applyNumberFormat="1" applyFont="1" applyFill="1" applyBorder="1" applyAlignment="1" applyProtection="1">
      <alignment vertical="center"/>
    </xf>
    <xf numFmtId="8" fontId="6" fillId="4" borderId="13" xfId="0" applyNumberFormat="1" applyFont="1" applyFill="1" applyBorder="1" applyAlignment="1" applyProtection="1">
      <alignment vertical="center"/>
    </xf>
    <xf numFmtId="8" fontId="6" fillId="2" borderId="13" xfId="0" applyNumberFormat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 applyProtection="1">
      <alignment horizontal="center" vertical="center"/>
    </xf>
    <xf numFmtId="6" fontId="6" fillId="3" borderId="12" xfId="0" applyNumberFormat="1" applyFont="1" applyFill="1" applyBorder="1" applyProtection="1"/>
    <xf numFmtId="8" fontId="6" fillId="4" borderId="12" xfId="0" applyNumberFormat="1" applyFont="1" applyFill="1" applyBorder="1" applyProtection="1"/>
    <xf numFmtId="8" fontId="6" fillId="3" borderId="12" xfId="0" applyNumberFormat="1" applyFont="1" applyFill="1" applyBorder="1" applyProtection="1"/>
    <xf numFmtId="6" fontId="6" fillId="3" borderId="15" xfId="0" applyNumberFormat="1" applyFont="1" applyFill="1" applyBorder="1" applyProtection="1"/>
    <xf numFmtId="0" fontId="6" fillId="4" borderId="16" xfId="0" applyNumberFormat="1" applyFont="1" applyFill="1" applyBorder="1" applyAlignment="1" applyProtection="1">
      <alignment horizontal="center" vertical="center"/>
    </xf>
    <xf numFmtId="38" fontId="6" fillId="2" borderId="13" xfId="0" applyNumberFormat="1" applyFont="1" applyFill="1" applyBorder="1" applyProtection="1"/>
    <xf numFmtId="40" fontId="6" fillId="4" borderId="13" xfId="0" applyNumberFormat="1" applyFont="1" applyFill="1" applyBorder="1" applyProtection="1"/>
    <xf numFmtId="40" fontId="6" fillId="2" borderId="13" xfId="0" applyNumberFormat="1" applyFont="1" applyFill="1" applyBorder="1" applyProtection="1"/>
    <xf numFmtId="38" fontId="6" fillId="2" borderId="17" xfId="0" applyNumberFormat="1" applyFont="1" applyFill="1" applyBorder="1" applyProtection="1"/>
    <xf numFmtId="38" fontId="6" fillId="3" borderId="13" xfId="0" applyNumberFormat="1" applyFont="1" applyFill="1" applyBorder="1" applyProtection="1"/>
    <xf numFmtId="40" fontId="6" fillId="3" borderId="13" xfId="0" applyNumberFormat="1" applyFont="1" applyFill="1" applyBorder="1" applyProtection="1"/>
    <xf numFmtId="38" fontId="6" fillId="3" borderId="17" xfId="0" applyNumberFormat="1" applyFont="1" applyFill="1" applyBorder="1" applyProtection="1"/>
    <xf numFmtId="38" fontId="0" fillId="0" borderId="15" xfId="0" applyBorder="1" applyProtection="1"/>
    <xf numFmtId="38" fontId="0" fillId="0" borderId="17" xfId="0" applyBorder="1" applyProtection="1"/>
    <xf numFmtId="0" fontId="6" fillId="4" borderId="14" xfId="0" applyNumberFormat="1" applyFont="1" applyFill="1" applyBorder="1" applyAlignment="1" applyProtection="1">
      <alignment horizontal="center" vertical="center"/>
    </xf>
    <xf numFmtId="8" fontId="6" fillId="4" borderId="15" xfId="0" applyNumberFormat="1" applyFont="1" applyFill="1" applyBorder="1" applyAlignment="1" applyProtection="1">
      <alignment vertical="center"/>
    </xf>
    <xf numFmtId="40" fontId="6" fillId="4" borderId="17" xfId="0" applyNumberFormat="1" applyFont="1" applyFill="1" applyBorder="1" applyAlignment="1" applyProtection="1">
      <alignment vertical="center"/>
    </xf>
    <xf numFmtId="8" fontId="6" fillId="4" borderId="17" xfId="0" applyNumberFormat="1" applyFont="1" applyFill="1" applyBorder="1" applyAlignment="1" applyProtection="1">
      <alignment vertical="center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E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1</xdr:row>
      <xdr:rowOff>28575</xdr:rowOff>
    </xdr:to>
    <xdr:sp macro="" textlink="">
      <xdr:nvSpPr>
        <xdr:cNvPr id="2078" name="HideTemplatePointer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107325</xdr:colOff>
      <xdr:row>10</xdr:row>
      <xdr:rowOff>60370</xdr:rowOff>
    </xdr:from>
    <xdr:to>
      <xdr:col>2</xdr:col>
      <xdr:colOff>488325</xdr:colOff>
      <xdr:row>11</xdr:row>
      <xdr:rowOff>117520</xdr:rowOff>
    </xdr:to>
    <xdr:sp macro="" textlink="">
      <xdr:nvSpPr>
        <xdr:cNvPr id="3" name="Rectangle 2"/>
        <xdr:cNvSpPr/>
      </xdr:nvSpPr>
      <xdr:spPr>
        <a:xfrm>
          <a:off x="107325" y="2173310"/>
          <a:ext cx="1239592" cy="211428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AF220"/>
  <sheetViews>
    <sheetView showGridLines="0" showRowColHeaders="0" tabSelected="1" topLeftCell="A13" zoomScale="142" zoomScaleNormal="142" workbookViewId="0">
      <selection activeCell="H36" sqref="H36"/>
    </sheetView>
  </sheetViews>
  <sheetFormatPr defaultColWidth="9.7109375" defaultRowHeight="12.75" x14ac:dyDescent="0.2"/>
  <cols>
    <col min="1" max="1" width="1.7109375" style="1" customWidth="1"/>
    <col min="2" max="2" width="11.140625" style="1" customWidth="1"/>
    <col min="3" max="3" width="17.7109375" style="1" customWidth="1"/>
    <col min="4" max="5" width="13.85546875" style="1" customWidth="1"/>
    <col min="6" max="9" width="12.85546875" style="1" customWidth="1"/>
    <col min="10" max="10" width="18.7109375" style="1" customWidth="1"/>
    <col min="11" max="11" width="4.7109375" style="1" customWidth="1"/>
    <col min="12" max="16384" width="9.7109375" style="1"/>
  </cols>
  <sheetData>
    <row r="1" spans="2:10" ht="6" customHeight="1" x14ac:dyDescent="0.2"/>
    <row r="2" spans="2:10" ht="15.95" customHeight="1" x14ac:dyDescent="0.2">
      <c r="B2" s="2"/>
      <c r="C2" s="2"/>
      <c r="D2" s="3"/>
      <c r="E2" s="3"/>
      <c r="F2" s="3"/>
      <c r="G2" s="3"/>
      <c r="H2" s="3"/>
      <c r="I2" s="3"/>
      <c r="J2" s="3"/>
    </row>
    <row r="3" spans="2:10" ht="46.5" x14ac:dyDescent="0.2">
      <c r="B3" s="36" t="s">
        <v>0</v>
      </c>
      <c r="C3" s="35"/>
      <c r="D3" s="35"/>
      <c r="E3" s="35"/>
      <c r="F3" s="35"/>
      <c r="G3" s="35"/>
      <c r="H3" s="35"/>
      <c r="I3" s="35"/>
      <c r="J3" s="35"/>
    </row>
    <row r="4" spans="2:10" ht="24" customHeight="1" x14ac:dyDescent="0.2">
      <c r="B4" s="4"/>
      <c r="C4" s="5"/>
      <c r="D4" s="4"/>
      <c r="E4" s="4"/>
      <c r="F4" s="4"/>
      <c r="G4" s="4"/>
      <c r="H4" s="4"/>
      <c r="I4" s="4"/>
      <c r="J4" s="4"/>
    </row>
    <row r="5" spans="2:10" ht="14.1" customHeight="1" x14ac:dyDescent="0.2">
      <c r="B5" s="37" t="s">
        <v>1</v>
      </c>
      <c r="C5" s="37"/>
      <c r="D5" s="38"/>
      <c r="E5" s="38"/>
      <c r="F5" s="39"/>
      <c r="G5" s="37" t="s">
        <v>2</v>
      </c>
      <c r="H5" s="37"/>
      <c r="I5" s="6"/>
      <c r="J5" s="6"/>
    </row>
    <row r="6" spans="2:10" ht="12" customHeight="1" x14ac:dyDescent="0.2">
      <c r="B6" s="12" t="s">
        <v>3</v>
      </c>
      <c r="C6" s="13"/>
      <c r="D6" s="12"/>
      <c r="E6" s="14" t="str">
        <f>IF(SUM(E7)&lt;&gt;0,+E7*26,"")</f>
        <v/>
      </c>
      <c r="F6" s="12"/>
      <c r="G6" s="12" t="s">
        <v>4</v>
      </c>
      <c r="H6" s="12"/>
      <c r="I6" s="15"/>
      <c r="J6" s="34"/>
    </row>
    <row r="7" spans="2:10" ht="12" customHeight="1" x14ac:dyDescent="0.2">
      <c r="B7" s="12" t="s">
        <v>5</v>
      </c>
      <c r="C7" s="13"/>
      <c r="D7" s="12"/>
      <c r="E7" s="14" t="str">
        <f>IF(AND(AND(J6,J7&lt;&gt;0),J8&lt;&gt;0),ROUND(PMT(J7/26,J8*26,-(J6)),2),"")</f>
        <v/>
      </c>
      <c r="F7" s="12"/>
      <c r="G7" s="12" t="s">
        <v>6</v>
      </c>
      <c r="H7" s="12"/>
      <c r="I7" s="15"/>
      <c r="J7" s="31"/>
    </row>
    <row r="8" spans="2:10" ht="12" customHeight="1" x14ac:dyDescent="0.2">
      <c r="B8" s="12" t="s">
        <v>7</v>
      </c>
      <c r="C8" s="13"/>
      <c r="D8" s="12"/>
      <c r="E8" s="14" t="str">
        <f>IF(AND(AND(E6,J8&lt;&gt;0),J6&lt;&gt;0),+E6*J8-J6,"")</f>
        <v/>
      </c>
      <c r="F8" s="12"/>
      <c r="G8" s="12" t="s">
        <v>8</v>
      </c>
      <c r="H8" s="12"/>
      <c r="I8" s="15"/>
      <c r="J8" s="32"/>
    </row>
    <row r="9" spans="2:10" ht="12" customHeight="1" x14ac:dyDescent="0.2">
      <c r="B9" s="12" t="s">
        <v>9</v>
      </c>
      <c r="C9" s="13"/>
      <c r="D9" s="12"/>
      <c r="E9" s="14" t="str">
        <f>IF(AND(E6,J8&lt;&gt;0),+E6*J8,"")</f>
        <v/>
      </c>
      <c r="F9" s="12"/>
      <c r="G9" s="12" t="s">
        <v>10</v>
      </c>
      <c r="H9" s="12"/>
      <c r="I9" s="15"/>
      <c r="J9" s="32"/>
    </row>
    <row r="10" spans="2:10" ht="12" customHeight="1" x14ac:dyDescent="0.2">
      <c r="B10" s="12"/>
      <c r="C10" s="12"/>
      <c r="D10" s="12"/>
      <c r="E10" s="12"/>
      <c r="F10" s="12"/>
      <c r="G10" s="12" t="s">
        <v>11</v>
      </c>
      <c r="H10" s="12"/>
      <c r="I10" s="15"/>
      <c r="J10" s="33"/>
    </row>
    <row r="11" spans="2:10" ht="12" customHeight="1" x14ac:dyDescent="0.2">
      <c r="B11" s="12"/>
      <c r="C11" s="13"/>
      <c r="D11" s="12"/>
      <c r="E11" s="12"/>
      <c r="F11" s="12"/>
      <c r="G11" s="12" t="s">
        <v>12</v>
      </c>
      <c r="H11" s="12"/>
      <c r="I11" s="15"/>
      <c r="J11" s="16" t="str">
        <f>IF(J10,+J10+14,"")</f>
        <v/>
      </c>
    </row>
    <row r="12" spans="2:10" ht="12.75" customHeight="1" x14ac:dyDescent="0.2">
      <c r="B12" s="12"/>
      <c r="C12" s="13"/>
      <c r="D12" s="12"/>
      <c r="E12" s="12"/>
      <c r="F12" s="12"/>
      <c r="G12" s="12"/>
      <c r="H12" s="12"/>
      <c r="I12" s="17"/>
      <c r="J12" s="12"/>
    </row>
    <row r="13" spans="2:10" ht="14.1" customHeight="1" x14ac:dyDescent="0.2">
      <c r="B13" s="11"/>
      <c r="C13" s="5"/>
      <c r="D13" s="4"/>
      <c r="E13" s="4"/>
      <c r="F13" s="4"/>
      <c r="G13" s="4"/>
      <c r="H13" s="4"/>
      <c r="I13" s="4"/>
      <c r="J13" s="4"/>
    </row>
    <row r="14" spans="2:10" ht="12.75" customHeight="1" x14ac:dyDescent="0.25">
      <c r="B14" s="8"/>
      <c r="C14" s="5"/>
      <c r="D14" s="4"/>
      <c r="E14" s="4"/>
      <c r="F14" s="4"/>
      <c r="G14" s="4"/>
      <c r="H14" s="4"/>
      <c r="I14" s="4"/>
      <c r="J14" s="4"/>
    </row>
    <row r="15" spans="2:10" ht="12" customHeight="1" x14ac:dyDescent="0.2">
      <c r="B15" s="41" t="s">
        <v>17</v>
      </c>
      <c r="C15" s="42" t="s">
        <v>13</v>
      </c>
      <c r="D15" s="43" t="s">
        <v>14</v>
      </c>
      <c r="E15" s="44" t="s">
        <v>13</v>
      </c>
      <c r="F15" s="44" t="s">
        <v>20</v>
      </c>
      <c r="G15" s="44" t="s">
        <v>21</v>
      </c>
      <c r="H15" s="43" t="s">
        <v>15</v>
      </c>
      <c r="I15" s="43" t="s">
        <v>15</v>
      </c>
      <c r="J15" s="45" t="s">
        <v>16</v>
      </c>
    </row>
    <row r="16" spans="2:10" ht="12" customHeight="1" x14ac:dyDescent="0.2">
      <c r="B16" s="41"/>
      <c r="C16" s="42" t="s">
        <v>18</v>
      </c>
      <c r="D16" s="43" t="s">
        <v>19</v>
      </c>
      <c r="E16" s="44"/>
      <c r="F16" s="44"/>
      <c r="G16" s="44"/>
      <c r="H16" s="43" t="s">
        <v>20</v>
      </c>
      <c r="I16" s="43" t="s">
        <v>21</v>
      </c>
      <c r="J16" s="45" t="s">
        <v>19</v>
      </c>
    </row>
    <row r="17" spans="1:10" ht="12" customHeight="1" x14ac:dyDescent="0.2">
      <c r="A17" s="75"/>
      <c r="B17" s="77">
        <f>IF(E6&lt;&gt;0,1,"")</f>
        <v>1</v>
      </c>
      <c r="C17" s="52" t="str">
        <f>IF(J10,+J10+14,"")</f>
        <v/>
      </c>
      <c r="D17" s="53" t="str">
        <f>IF(J6&lt;&gt;0,+J6,"")</f>
        <v/>
      </c>
      <c r="E17" s="54" t="str">
        <f>IF(E7&lt;&gt;0,+E7,"")</f>
        <v/>
      </c>
      <c r="F17" s="53" t="str">
        <f>IF(AND(SUM(E17),G17&lt;&gt;0),+E17-G17,"")</f>
        <v/>
      </c>
      <c r="G17" s="54" t="str">
        <f>IF(AND(D17,$J$7&lt;&gt;0),ROUND(D17*$J$7/26,2),"")</f>
        <v/>
      </c>
      <c r="H17" s="53" t="str">
        <f>IF(F17&lt;&gt;0,F17,"")</f>
        <v/>
      </c>
      <c r="I17" s="54" t="str">
        <f>IF(G17&lt;&gt;0,G17,"")</f>
        <v/>
      </c>
      <c r="J17" s="78" t="str">
        <f>IF(AND(SUM(D17),SUM(F17)&lt;&gt;0),+D17-F17,"")</f>
        <v/>
      </c>
    </row>
    <row r="18" spans="1:10" ht="12" customHeight="1" x14ac:dyDescent="0.2">
      <c r="A18" s="76"/>
      <c r="B18" s="67">
        <f>IF($E$6&lt;&gt;0,B17+1,"")</f>
        <v>2</v>
      </c>
      <c r="C18" s="55" t="str">
        <f>IF(SUM(C17)&lt;&gt;0,+C17+14,"")</f>
        <v/>
      </c>
      <c r="D18" s="56" t="str">
        <f>IF(C18&lt;&gt;0,J17,"")</f>
        <v/>
      </c>
      <c r="E18" s="57" t="str">
        <f>IF($E$7&lt;&gt;0,$E$7,"")</f>
        <v/>
      </c>
      <c r="F18" s="56" t="str">
        <f>IF(AND(SUM(E18),G18&lt;&gt;0),E18-G18,"")</f>
        <v/>
      </c>
      <c r="G18" s="57" t="str">
        <f>IF(AND(D18,$J$7&lt;&gt;0),ROUND(D18*$J$7/26,2),"")</f>
        <v/>
      </c>
      <c r="H18" s="56" t="str">
        <f>IF(SUM(C18)&lt;&gt;0,H17+F18,"")</f>
        <v/>
      </c>
      <c r="I18" s="57" t="str">
        <f>IF(SUM(C18)&lt;&gt;0,I17+G18,"")</f>
        <v/>
      </c>
      <c r="J18" s="79" t="str">
        <f>IF(AND(SUM(D18),F18&lt;&gt;0),D18-F18,"")</f>
        <v/>
      </c>
    </row>
    <row r="19" spans="1:10" ht="12" customHeight="1" x14ac:dyDescent="0.2">
      <c r="A19" s="76"/>
      <c r="B19" s="67">
        <f t="shared" ref="B19:B34" si="0">IF($E$6&lt;&gt;0,B18+1,"")</f>
        <v>3</v>
      </c>
      <c r="C19" s="58" t="str">
        <f t="shared" ref="C19:C34" si="1">IF(SUM(C18)&lt;&gt;0,+C18+14,"")</f>
        <v/>
      </c>
      <c r="D19" s="56" t="str">
        <f>IF(SUM(C19)&lt;&gt;0,J18,"")</f>
        <v/>
      </c>
      <c r="E19" s="59" t="str">
        <f t="shared" ref="E19:E34" si="2">IF($E$7&lt;&gt;0,$E$7,"")</f>
        <v/>
      </c>
      <c r="F19" s="56" t="str">
        <f t="shared" ref="F19:F34" si="3">IF(AND(SUM(E19),G19&lt;&gt;0),E19-G19,"")</f>
        <v/>
      </c>
      <c r="G19" s="59" t="str">
        <f t="shared" ref="G19:G34" si="4">IF(AND(D19,$J$7&lt;&gt;0),ROUND(D19*$J$7/26,2),"")</f>
        <v/>
      </c>
      <c r="H19" s="56" t="str">
        <f t="shared" ref="H19:H34" si="5">IF(SUM(C19)&lt;&gt;0,H18+F19,"")</f>
        <v/>
      </c>
      <c r="I19" s="59" t="str">
        <f t="shared" ref="I19:I34" si="6">IF(SUM(C19)&lt;&gt;0,I18+G19,"")</f>
        <v/>
      </c>
      <c r="J19" s="79" t="str">
        <f t="shared" ref="J19:J34" si="7">IF(AND(SUM(D19),F19&lt;&gt;0),D19-F19,"")</f>
        <v/>
      </c>
    </row>
    <row r="20" spans="1:10" ht="12" customHeight="1" x14ac:dyDescent="0.2">
      <c r="A20" s="76"/>
      <c r="B20" s="67">
        <f t="shared" si="0"/>
        <v>4</v>
      </c>
      <c r="C20" s="55" t="str">
        <f t="shared" si="1"/>
        <v/>
      </c>
      <c r="D20" s="56" t="str">
        <f t="shared" ref="D20:D35" si="8">IF(SUM(C20)&lt;&gt;0,J19,"")</f>
        <v/>
      </c>
      <c r="E20" s="57" t="str">
        <f t="shared" si="2"/>
        <v/>
      </c>
      <c r="F20" s="56" t="str">
        <f t="shared" si="3"/>
        <v/>
      </c>
      <c r="G20" s="57" t="str">
        <f t="shared" si="4"/>
        <v/>
      </c>
      <c r="H20" s="56" t="str">
        <f t="shared" si="5"/>
        <v/>
      </c>
      <c r="I20" s="57" t="str">
        <f t="shared" si="6"/>
        <v/>
      </c>
      <c r="J20" s="79" t="str">
        <f t="shared" si="7"/>
        <v/>
      </c>
    </row>
    <row r="21" spans="1:10" ht="12" customHeight="1" x14ac:dyDescent="0.2">
      <c r="A21" s="76"/>
      <c r="B21" s="67">
        <f t="shared" si="0"/>
        <v>5</v>
      </c>
      <c r="C21" s="58" t="str">
        <f t="shared" si="1"/>
        <v/>
      </c>
      <c r="D21" s="56" t="str">
        <f t="shared" si="8"/>
        <v/>
      </c>
      <c r="E21" s="59" t="str">
        <f t="shared" si="2"/>
        <v/>
      </c>
      <c r="F21" s="56" t="str">
        <f t="shared" si="3"/>
        <v/>
      </c>
      <c r="G21" s="59" t="str">
        <f t="shared" si="4"/>
        <v/>
      </c>
      <c r="H21" s="56" t="str">
        <f t="shared" si="5"/>
        <v/>
      </c>
      <c r="I21" s="59" t="str">
        <f t="shared" si="6"/>
        <v/>
      </c>
      <c r="J21" s="79" t="str">
        <f t="shared" si="7"/>
        <v/>
      </c>
    </row>
    <row r="22" spans="1:10" ht="12" customHeight="1" x14ac:dyDescent="0.2">
      <c r="A22" s="76"/>
      <c r="B22" s="67">
        <f t="shared" si="0"/>
        <v>6</v>
      </c>
      <c r="C22" s="55" t="str">
        <f t="shared" si="1"/>
        <v/>
      </c>
      <c r="D22" s="56" t="str">
        <f t="shared" si="8"/>
        <v/>
      </c>
      <c r="E22" s="57" t="str">
        <f t="shared" si="2"/>
        <v/>
      </c>
      <c r="F22" s="56" t="str">
        <f t="shared" si="3"/>
        <v/>
      </c>
      <c r="G22" s="57" t="str">
        <f t="shared" si="4"/>
        <v/>
      </c>
      <c r="H22" s="56" t="str">
        <f t="shared" si="5"/>
        <v/>
      </c>
      <c r="I22" s="57" t="str">
        <f t="shared" si="6"/>
        <v/>
      </c>
      <c r="J22" s="79" t="str">
        <f t="shared" si="7"/>
        <v/>
      </c>
    </row>
    <row r="23" spans="1:10" ht="12" customHeight="1" x14ac:dyDescent="0.2">
      <c r="A23" s="76"/>
      <c r="B23" s="67">
        <f t="shared" si="0"/>
        <v>7</v>
      </c>
      <c r="C23" s="58" t="str">
        <f t="shared" si="1"/>
        <v/>
      </c>
      <c r="D23" s="56" t="str">
        <f t="shared" si="8"/>
        <v/>
      </c>
      <c r="E23" s="59" t="str">
        <f t="shared" si="2"/>
        <v/>
      </c>
      <c r="F23" s="56" t="str">
        <f t="shared" si="3"/>
        <v/>
      </c>
      <c r="G23" s="59" t="str">
        <f t="shared" si="4"/>
        <v/>
      </c>
      <c r="H23" s="56" t="str">
        <f t="shared" si="5"/>
        <v/>
      </c>
      <c r="I23" s="59" t="str">
        <f t="shared" si="6"/>
        <v/>
      </c>
      <c r="J23" s="79" t="str">
        <f t="shared" si="7"/>
        <v/>
      </c>
    </row>
    <row r="24" spans="1:10" ht="12" customHeight="1" x14ac:dyDescent="0.2">
      <c r="A24" s="76"/>
      <c r="B24" s="67">
        <f t="shared" si="0"/>
        <v>8</v>
      </c>
      <c r="C24" s="55" t="str">
        <f t="shared" si="1"/>
        <v/>
      </c>
      <c r="D24" s="56" t="str">
        <f t="shared" si="8"/>
        <v/>
      </c>
      <c r="E24" s="57" t="str">
        <f t="shared" si="2"/>
        <v/>
      </c>
      <c r="F24" s="56" t="str">
        <f t="shared" si="3"/>
        <v/>
      </c>
      <c r="G24" s="57" t="str">
        <f t="shared" si="4"/>
        <v/>
      </c>
      <c r="H24" s="56" t="str">
        <f t="shared" si="5"/>
        <v/>
      </c>
      <c r="I24" s="57" t="str">
        <f t="shared" si="6"/>
        <v/>
      </c>
      <c r="J24" s="79" t="str">
        <f t="shared" si="7"/>
        <v/>
      </c>
    </row>
    <row r="25" spans="1:10" ht="12" customHeight="1" x14ac:dyDescent="0.2">
      <c r="A25" s="76"/>
      <c r="B25" s="67">
        <f t="shared" si="0"/>
        <v>9</v>
      </c>
      <c r="C25" s="58" t="str">
        <f t="shared" si="1"/>
        <v/>
      </c>
      <c r="D25" s="56" t="str">
        <f t="shared" si="8"/>
        <v/>
      </c>
      <c r="E25" s="59" t="str">
        <f t="shared" si="2"/>
        <v/>
      </c>
      <c r="F25" s="56" t="str">
        <f t="shared" si="3"/>
        <v/>
      </c>
      <c r="G25" s="59" t="str">
        <f t="shared" si="4"/>
        <v/>
      </c>
      <c r="H25" s="56" t="str">
        <f t="shared" si="5"/>
        <v/>
      </c>
      <c r="I25" s="59" t="str">
        <f t="shared" si="6"/>
        <v/>
      </c>
      <c r="J25" s="79" t="str">
        <f t="shared" si="7"/>
        <v/>
      </c>
    </row>
    <row r="26" spans="1:10" ht="12" customHeight="1" x14ac:dyDescent="0.2">
      <c r="A26" s="76"/>
      <c r="B26" s="67">
        <f t="shared" si="0"/>
        <v>10</v>
      </c>
      <c r="C26" s="55" t="str">
        <f t="shared" si="1"/>
        <v/>
      </c>
      <c r="D26" s="56" t="str">
        <f t="shared" si="8"/>
        <v/>
      </c>
      <c r="E26" s="57" t="str">
        <f t="shared" si="2"/>
        <v/>
      </c>
      <c r="F26" s="56" t="str">
        <f t="shared" si="3"/>
        <v/>
      </c>
      <c r="G26" s="57" t="str">
        <f t="shared" si="4"/>
        <v/>
      </c>
      <c r="H26" s="56" t="str">
        <f t="shared" si="5"/>
        <v/>
      </c>
      <c r="I26" s="57" t="str">
        <f t="shared" si="6"/>
        <v/>
      </c>
      <c r="J26" s="79" t="str">
        <f t="shared" si="7"/>
        <v/>
      </c>
    </row>
    <row r="27" spans="1:10" ht="12" customHeight="1" x14ac:dyDescent="0.2">
      <c r="A27" s="76"/>
      <c r="B27" s="67">
        <f t="shared" si="0"/>
        <v>11</v>
      </c>
      <c r="C27" s="58" t="str">
        <f t="shared" si="1"/>
        <v/>
      </c>
      <c r="D27" s="56" t="str">
        <f t="shared" si="8"/>
        <v/>
      </c>
      <c r="E27" s="59" t="str">
        <f t="shared" si="2"/>
        <v/>
      </c>
      <c r="F27" s="56" t="str">
        <f t="shared" si="3"/>
        <v/>
      </c>
      <c r="G27" s="59" t="str">
        <f t="shared" si="4"/>
        <v/>
      </c>
      <c r="H27" s="56" t="str">
        <f t="shared" si="5"/>
        <v/>
      </c>
      <c r="I27" s="59" t="str">
        <f t="shared" si="6"/>
        <v/>
      </c>
      <c r="J27" s="79" t="str">
        <f t="shared" si="7"/>
        <v/>
      </c>
    </row>
    <row r="28" spans="1:10" ht="12" customHeight="1" x14ac:dyDescent="0.2">
      <c r="A28" s="76"/>
      <c r="B28" s="67">
        <f t="shared" si="0"/>
        <v>12</v>
      </c>
      <c r="C28" s="55" t="str">
        <f t="shared" si="1"/>
        <v/>
      </c>
      <c r="D28" s="56" t="str">
        <f t="shared" si="8"/>
        <v/>
      </c>
      <c r="E28" s="57" t="str">
        <f t="shared" si="2"/>
        <v/>
      </c>
      <c r="F28" s="56" t="str">
        <f t="shared" si="3"/>
        <v/>
      </c>
      <c r="G28" s="57" t="str">
        <f t="shared" si="4"/>
        <v/>
      </c>
      <c r="H28" s="56" t="str">
        <f t="shared" si="5"/>
        <v/>
      </c>
      <c r="I28" s="57" t="str">
        <f t="shared" si="6"/>
        <v/>
      </c>
      <c r="J28" s="79" t="str">
        <f t="shared" si="7"/>
        <v/>
      </c>
    </row>
    <row r="29" spans="1:10" ht="12" customHeight="1" x14ac:dyDescent="0.2">
      <c r="A29" s="76"/>
      <c r="B29" s="67">
        <f t="shared" si="0"/>
        <v>13</v>
      </c>
      <c r="C29" s="58" t="str">
        <f t="shared" si="1"/>
        <v/>
      </c>
      <c r="D29" s="56" t="str">
        <f t="shared" si="8"/>
        <v/>
      </c>
      <c r="E29" s="59" t="str">
        <f t="shared" si="2"/>
        <v/>
      </c>
      <c r="F29" s="56" t="str">
        <f t="shared" si="3"/>
        <v/>
      </c>
      <c r="G29" s="59" t="str">
        <f t="shared" si="4"/>
        <v/>
      </c>
      <c r="H29" s="56" t="str">
        <f t="shared" si="5"/>
        <v/>
      </c>
      <c r="I29" s="59" t="str">
        <f t="shared" si="6"/>
        <v/>
      </c>
      <c r="J29" s="79" t="str">
        <f t="shared" si="7"/>
        <v/>
      </c>
    </row>
    <row r="30" spans="1:10" ht="12" customHeight="1" x14ac:dyDescent="0.2">
      <c r="A30" s="76"/>
      <c r="B30" s="67">
        <f t="shared" si="0"/>
        <v>14</v>
      </c>
      <c r="C30" s="55" t="str">
        <f t="shared" si="1"/>
        <v/>
      </c>
      <c r="D30" s="56" t="str">
        <f t="shared" si="8"/>
        <v/>
      </c>
      <c r="E30" s="57" t="str">
        <f t="shared" si="2"/>
        <v/>
      </c>
      <c r="F30" s="56" t="str">
        <f t="shared" si="3"/>
        <v/>
      </c>
      <c r="G30" s="57" t="str">
        <f t="shared" si="4"/>
        <v/>
      </c>
      <c r="H30" s="56" t="str">
        <f t="shared" si="5"/>
        <v/>
      </c>
      <c r="I30" s="57" t="str">
        <f t="shared" si="6"/>
        <v/>
      </c>
      <c r="J30" s="79" t="str">
        <f t="shared" si="7"/>
        <v/>
      </c>
    </row>
    <row r="31" spans="1:10" ht="12" customHeight="1" x14ac:dyDescent="0.2">
      <c r="A31" s="76"/>
      <c r="B31" s="67">
        <f t="shared" si="0"/>
        <v>15</v>
      </c>
      <c r="C31" s="58" t="str">
        <f t="shared" si="1"/>
        <v/>
      </c>
      <c r="D31" s="56" t="str">
        <f t="shared" si="8"/>
        <v/>
      </c>
      <c r="E31" s="59" t="str">
        <f t="shared" si="2"/>
        <v/>
      </c>
      <c r="F31" s="56" t="str">
        <f t="shared" si="3"/>
        <v/>
      </c>
      <c r="G31" s="59" t="str">
        <f t="shared" si="4"/>
        <v/>
      </c>
      <c r="H31" s="56" t="str">
        <f t="shared" si="5"/>
        <v/>
      </c>
      <c r="I31" s="59" t="str">
        <f t="shared" si="6"/>
        <v/>
      </c>
      <c r="J31" s="79" t="str">
        <f t="shared" si="7"/>
        <v/>
      </c>
    </row>
    <row r="32" spans="1:10" ht="12" customHeight="1" x14ac:dyDescent="0.2">
      <c r="A32" s="76"/>
      <c r="B32" s="67">
        <f t="shared" si="0"/>
        <v>16</v>
      </c>
      <c r="C32" s="55" t="str">
        <f t="shared" si="1"/>
        <v/>
      </c>
      <c r="D32" s="56" t="str">
        <f t="shared" si="8"/>
        <v/>
      </c>
      <c r="E32" s="57" t="str">
        <f t="shared" si="2"/>
        <v/>
      </c>
      <c r="F32" s="56" t="str">
        <f t="shared" si="3"/>
        <v/>
      </c>
      <c r="G32" s="57" t="str">
        <f t="shared" si="4"/>
        <v/>
      </c>
      <c r="H32" s="56" t="str">
        <f t="shared" si="5"/>
        <v/>
      </c>
      <c r="I32" s="57" t="str">
        <f t="shared" si="6"/>
        <v/>
      </c>
      <c r="J32" s="79" t="str">
        <f t="shared" si="7"/>
        <v/>
      </c>
    </row>
    <row r="33" spans="1:10" ht="12" customHeight="1" x14ac:dyDescent="0.2">
      <c r="A33" s="76"/>
      <c r="B33" s="67">
        <f t="shared" si="0"/>
        <v>17</v>
      </c>
      <c r="C33" s="58" t="str">
        <f t="shared" si="1"/>
        <v/>
      </c>
      <c r="D33" s="56" t="str">
        <f t="shared" si="8"/>
        <v/>
      </c>
      <c r="E33" s="59" t="str">
        <f t="shared" si="2"/>
        <v/>
      </c>
      <c r="F33" s="56" t="str">
        <f t="shared" si="3"/>
        <v/>
      </c>
      <c r="G33" s="59" t="str">
        <f t="shared" si="4"/>
        <v/>
      </c>
      <c r="H33" s="56" t="str">
        <f t="shared" si="5"/>
        <v/>
      </c>
      <c r="I33" s="59" t="str">
        <f t="shared" si="6"/>
        <v/>
      </c>
      <c r="J33" s="79" t="str">
        <f t="shared" si="7"/>
        <v/>
      </c>
    </row>
    <row r="34" spans="1:10" ht="12" customHeight="1" x14ac:dyDescent="0.2">
      <c r="A34" s="76"/>
      <c r="B34" s="67">
        <f t="shared" si="0"/>
        <v>18</v>
      </c>
      <c r="C34" s="55" t="str">
        <f t="shared" si="1"/>
        <v/>
      </c>
      <c r="D34" s="56" t="str">
        <f t="shared" si="8"/>
        <v/>
      </c>
      <c r="E34" s="57" t="str">
        <f t="shared" si="2"/>
        <v/>
      </c>
      <c r="F34" s="56" t="str">
        <f t="shared" si="3"/>
        <v/>
      </c>
      <c r="G34" s="57" t="str">
        <f t="shared" si="4"/>
        <v/>
      </c>
      <c r="H34" s="56" t="str">
        <f t="shared" si="5"/>
        <v/>
      </c>
      <c r="I34" s="57" t="str">
        <f t="shared" si="6"/>
        <v/>
      </c>
      <c r="J34" s="79" t="str">
        <f t="shared" si="7"/>
        <v/>
      </c>
    </row>
    <row r="35" spans="1:10" ht="12" customHeight="1" x14ac:dyDescent="0.2">
      <c r="A35" s="76"/>
      <c r="B35" s="67">
        <f t="shared" ref="B35:B42" si="9">IF($E$6&lt;&gt;0,B34+1,"")</f>
        <v>19</v>
      </c>
      <c r="C35" s="58" t="str">
        <f t="shared" ref="C35:C42" si="10">IF(SUM(C34)&lt;&gt;0,+C34+14,"")</f>
        <v/>
      </c>
      <c r="D35" s="56" t="str">
        <f t="shared" si="8"/>
        <v/>
      </c>
      <c r="E35" s="59" t="str">
        <f t="shared" ref="E35:E42" si="11">IF($E$7&lt;&gt;0,$E$7,"")</f>
        <v/>
      </c>
      <c r="F35" s="56" t="str">
        <f t="shared" ref="F35:F42" si="12">IF(AND(SUM(E35),G35&lt;&gt;0),E35-G35,"")</f>
        <v/>
      </c>
      <c r="G35" s="59" t="str">
        <f t="shared" ref="G35:G42" si="13">IF(AND(D35,$J$7&lt;&gt;0),ROUND(D35*$J$7/26,2),"")</f>
        <v/>
      </c>
      <c r="H35" s="56" t="str">
        <f t="shared" ref="H35:H42" si="14">IF(SUM(C35)&lt;&gt;0,H34+F35,"")</f>
        <v/>
      </c>
      <c r="I35" s="59" t="str">
        <f t="shared" ref="I35:I42" si="15">IF(SUM(C35)&lt;&gt;0,I34+G35,"")</f>
        <v/>
      </c>
      <c r="J35" s="79" t="str">
        <f t="shared" ref="J35:J42" si="16">IF(AND(SUM(D35),F35&lt;&gt;0),D35-F35,"")</f>
        <v/>
      </c>
    </row>
    <row r="36" spans="1:10" ht="12" customHeight="1" x14ac:dyDescent="0.2">
      <c r="A36" s="76"/>
      <c r="B36" s="67">
        <f t="shared" si="9"/>
        <v>20</v>
      </c>
      <c r="C36" s="55" t="str">
        <f t="shared" si="10"/>
        <v/>
      </c>
      <c r="D36" s="56" t="str">
        <f t="shared" ref="D36:D42" si="17">IF(SUM(C36)&lt;&gt;0,J35,"")</f>
        <v/>
      </c>
      <c r="E36" s="57" t="str">
        <f t="shared" si="11"/>
        <v/>
      </c>
      <c r="F36" s="56" t="str">
        <f t="shared" si="12"/>
        <v/>
      </c>
      <c r="G36" s="57" t="str">
        <f t="shared" si="13"/>
        <v/>
      </c>
      <c r="H36" s="56" t="str">
        <f t="shared" si="14"/>
        <v/>
      </c>
      <c r="I36" s="57" t="str">
        <f t="shared" si="15"/>
        <v/>
      </c>
      <c r="J36" s="79" t="str">
        <f t="shared" si="16"/>
        <v/>
      </c>
    </row>
    <row r="37" spans="1:10" ht="12" customHeight="1" x14ac:dyDescent="0.2">
      <c r="A37" s="76"/>
      <c r="B37" s="67">
        <f t="shared" si="9"/>
        <v>21</v>
      </c>
      <c r="C37" s="58" t="str">
        <f t="shared" si="10"/>
        <v/>
      </c>
      <c r="D37" s="56" t="str">
        <f t="shared" si="17"/>
        <v/>
      </c>
      <c r="E37" s="59" t="str">
        <f t="shared" si="11"/>
        <v/>
      </c>
      <c r="F37" s="56" t="str">
        <f t="shared" si="12"/>
        <v/>
      </c>
      <c r="G37" s="59" t="str">
        <f t="shared" si="13"/>
        <v/>
      </c>
      <c r="H37" s="56" t="str">
        <f t="shared" si="14"/>
        <v/>
      </c>
      <c r="I37" s="59" t="str">
        <f t="shared" si="15"/>
        <v/>
      </c>
      <c r="J37" s="79" t="str">
        <f t="shared" si="16"/>
        <v/>
      </c>
    </row>
    <row r="38" spans="1:10" ht="12" customHeight="1" x14ac:dyDescent="0.2">
      <c r="A38" s="76"/>
      <c r="B38" s="67">
        <f t="shared" si="9"/>
        <v>22</v>
      </c>
      <c r="C38" s="55" t="str">
        <f t="shared" si="10"/>
        <v/>
      </c>
      <c r="D38" s="56" t="str">
        <f t="shared" si="17"/>
        <v/>
      </c>
      <c r="E38" s="57" t="str">
        <f t="shared" si="11"/>
        <v/>
      </c>
      <c r="F38" s="56" t="str">
        <f t="shared" si="12"/>
        <v/>
      </c>
      <c r="G38" s="57" t="str">
        <f t="shared" si="13"/>
        <v/>
      </c>
      <c r="H38" s="56" t="str">
        <f t="shared" si="14"/>
        <v/>
      </c>
      <c r="I38" s="57" t="str">
        <f t="shared" si="15"/>
        <v/>
      </c>
      <c r="J38" s="79" t="str">
        <f t="shared" si="16"/>
        <v/>
      </c>
    </row>
    <row r="39" spans="1:10" ht="12" customHeight="1" x14ac:dyDescent="0.2">
      <c r="A39" s="76"/>
      <c r="B39" s="67">
        <f t="shared" si="9"/>
        <v>23</v>
      </c>
      <c r="C39" s="58" t="str">
        <f t="shared" si="10"/>
        <v/>
      </c>
      <c r="D39" s="56" t="str">
        <f t="shared" si="17"/>
        <v/>
      </c>
      <c r="E39" s="59" t="str">
        <f t="shared" si="11"/>
        <v/>
      </c>
      <c r="F39" s="56" t="str">
        <f t="shared" si="12"/>
        <v/>
      </c>
      <c r="G39" s="59" t="str">
        <f t="shared" si="13"/>
        <v/>
      </c>
      <c r="H39" s="56" t="str">
        <f t="shared" si="14"/>
        <v/>
      </c>
      <c r="I39" s="59" t="str">
        <f t="shared" si="15"/>
        <v/>
      </c>
      <c r="J39" s="79" t="str">
        <f t="shared" si="16"/>
        <v/>
      </c>
    </row>
    <row r="40" spans="1:10" ht="12" customHeight="1" x14ac:dyDescent="0.2">
      <c r="A40" s="76"/>
      <c r="B40" s="67">
        <f t="shared" si="9"/>
        <v>24</v>
      </c>
      <c r="C40" s="55" t="str">
        <f t="shared" si="10"/>
        <v/>
      </c>
      <c r="D40" s="56" t="str">
        <f t="shared" si="17"/>
        <v/>
      </c>
      <c r="E40" s="57" t="str">
        <f t="shared" si="11"/>
        <v/>
      </c>
      <c r="F40" s="56" t="str">
        <f t="shared" si="12"/>
        <v/>
      </c>
      <c r="G40" s="57" t="str">
        <f t="shared" si="13"/>
        <v/>
      </c>
      <c r="H40" s="56" t="str">
        <f t="shared" si="14"/>
        <v/>
      </c>
      <c r="I40" s="57" t="str">
        <f t="shared" si="15"/>
        <v/>
      </c>
      <c r="J40" s="79" t="str">
        <f t="shared" si="16"/>
        <v/>
      </c>
    </row>
    <row r="41" spans="1:10" ht="12" customHeight="1" x14ac:dyDescent="0.2">
      <c r="A41" s="76"/>
      <c r="B41" s="67">
        <f t="shared" si="9"/>
        <v>25</v>
      </c>
      <c r="C41" s="58" t="str">
        <f t="shared" si="10"/>
        <v/>
      </c>
      <c r="D41" s="56" t="str">
        <f t="shared" si="17"/>
        <v/>
      </c>
      <c r="E41" s="59" t="str">
        <f t="shared" si="11"/>
        <v/>
      </c>
      <c r="F41" s="56" t="str">
        <f t="shared" si="12"/>
        <v/>
      </c>
      <c r="G41" s="59" t="str">
        <f t="shared" si="13"/>
        <v/>
      </c>
      <c r="H41" s="56" t="str">
        <f t="shared" si="14"/>
        <v/>
      </c>
      <c r="I41" s="59" t="str">
        <f t="shared" si="15"/>
        <v/>
      </c>
      <c r="J41" s="79" t="str">
        <f t="shared" si="16"/>
        <v/>
      </c>
    </row>
    <row r="42" spans="1:10" ht="12" customHeight="1" x14ac:dyDescent="0.2">
      <c r="A42" s="76"/>
      <c r="B42" s="67">
        <f t="shared" si="9"/>
        <v>26</v>
      </c>
      <c r="C42" s="55" t="str">
        <f t="shared" si="10"/>
        <v/>
      </c>
      <c r="D42" s="60" t="str">
        <f t="shared" si="17"/>
        <v/>
      </c>
      <c r="E42" s="61" t="str">
        <f t="shared" si="11"/>
        <v/>
      </c>
      <c r="F42" s="60" t="str">
        <f t="shared" si="12"/>
        <v/>
      </c>
      <c r="G42" s="61" t="str">
        <f t="shared" si="13"/>
        <v/>
      </c>
      <c r="H42" s="60" t="str">
        <f t="shared" si="14"/>
        <v/>
      </c>
      <c r="I42" s="61" t="str">
        <f t="shared" si="15"/>
        <v/>
      </c>
      <c r="J42" s="80" t="str">
        <f t="shared" si="16"/>
        <v/>
      </c>
    </row>
    <row r="43" spans="1:10" ht="12" customHeight="1" x14ac:dyDescent="0.2">
      <c r="B43" s="12"/>
      <c r="C43" s="13"/>
      <c r="D43" s="15"/>
      <c r="E43" s="15"/>
      <c r="F43" s="15"/>
      <c r="G43" s="15"/>
      <c r="H43" s="15"/>
      <c r="I43" s="15"/>
      <c r="J43" s="15"/>
    </row>
    <row r="44" spans="1:10" ht="12" customHeight="1" x14ac:dyDescent="0.2">
      <c r="B44" s="4"/>
      <c r="C44" s="4"/>
      <c r="D44" s="4"/>
      <c r="E44" s="4"/>
      <c r="F44" s="4"/>
      <c r="G44" s="4"/>
      <c r="H44" s="4"/>
      <c r="I44" s="4"/>
      <c r="J44" s="4"/>
    </row>
    <row r="45" spans="1:10" ht="14.1" customHeight="1" x14ac:dyDescent="0.2">
      <c r="A45" s="40" t="s">
        <v>22</v>
      </c>
      <c r="B45" s="40"/>
      <c r="C45" s="40"/>
      <c r="D45" s="40"/>
      <c r="E45" s="40"/>
      <c r="F45" s="40"/>
      <c r="G45" s="40"/>
      <c r="H45" s="40"/>
      <c r="I45" s="7"/>
      <c r="J45" s="7"/>
    </row>
    <row r="46" spans="1:10" ht="9" customHeight="1" x14ac:dyDescent="0.25">
      <c r="B46" s="9"/>
      <c r="C46" s="9"/>
      <c r="D46" s="9"/>
      <c r="E46" s="9"/>
      <c r="F46" s="9"/>
      <c r="G46" s="9"/>
      <c r="H46" s="9"/>
      <c r="I46" s="9"/>
      <c r="J46" s="9"/>
    </row>
    <row r="47" spans="1:10" ht="12" customHeight="1" x14ac:dyDescent="0.2">
      <c r="B47" s="4"/>
      <c r="C47" s="46" t="s">
        <v>23</v>
      </c>
      <c r="D47" s="47" t="s">
        <v>14</v>
      </c>
      <c r="E47" s="48" t="s">
        <v>13</v>
      </c>
      <c r="F47" s="48" t="s">
        <v>20</v>
      </c>
      <c r="G47" s="48" t="s">
        <v>21</v>
      </c>
      <c r="H47" s="49" t="s">
        <v>16</v>
      </c>
      <c r="I47" s="10"/>
      <c r="J47" s="4"/>
    </row>
    <row r="48" spans="1:10" ht="12" customHeight="1" x14ac:dyDescent="0.2">
      <c r="B48" s="4"/>
      <c r="C48" s="46"/>
      <c r="D48" s="50" t="s">
        <v>19</v>
      </c>
      <c r="E48" s="48"/>
      <c r="F48" s="48"/>
      <c r="G48" s="48"/>
      <c r="H48" s="51" t="s">
        <v>19</v>
      </c>
      <c r="I48" s="10"/>
      <c r="J48" s="4"/>
    </row>
    <row r="49" spans="2:10" ht="12" customHeight="1" x14ac:dyDescent="0.2">
      <c r="B49" s="4"/>
      <c r="C49" s="62" t="str">
        <f>IF(SUM(D49)&lt;&gt;0,J9+1,"")</f>
        <v/>
      </c>
      <c r="D49" s="63" t="str">
        <f>IF(SUM(J42)&lt;&gt;0,VLOOKUP(AC186,C17:J42,8),"")</f>
        <v/>
      </c>
      <c r="E49" s="64" t="str">
        <f>IF(SUM(J42)&lt;&gt;0,IF($E$6&lt;AF189,E6,AF189),"")</f>
        <v/>
      </c>
      <c r="F49" s="65" t="str">
        <f>IF(SUM(J42)&lt;&gt;0,D49-H49,"")</f>
        <v/>
      </c>
      <c r="G49" s="64" t="str">
        <f>IF(SUM(J42)&lt;&gt;0,E49-F49,"")</f>
        <v/>
      </c>
      <c r="H49" s="66" t="str">
        <f>IF(SUM(J42)&lt;&gt;0,ROUND(PV(J7/26,AE190,-(E7)),2),"")</f>
        <v/>
      </c>
      <c r="I49" s="4"/>
      <c r="J49" s="4"/>
    </row>
    <row r="50" spans="2:10" ht="12" customHeight="1" x14ac:dyDescent="0.2">
      <c r="B50" s="4"/>
      <c r="C50" s="67" t="str">
        <f>IF(SUM(D50)&lt;&gt;0,C49+1,"")</f>
        <v/>
      </c>
      <c r="D50" s="68" t="str">
        <f>IF(SUM(H49)&lt;&gt;0,H49,"")</f>
        <v/>
      </c>
      <c r="E50" s="69" t="str">
        <f>IF(SUM(H49)&lt;&gt;0,IF($E$6&lt;AF190,$E$6,AF190),"")</f>
        <v/>
      </c>
      <c r="F50" s="70" t="str">
        <f>IF(SUM(H49)&lt;&gt;0,IF((D50-H50)&gt;D50,D50,(D50-H50)),"")</f>
        <v/>
      </c>
      <c r="G50" s="69" t="str">
        <f>IF(SUM(H49)&lt;&gt;0,E50-F50,"")</f>
        <v/>
      </c>
      <c r="H50" s="71" t="str">
        <f>IF(SUM(H49)&lt;&gt;0,ROUND(PV($J$7/26,AE191,-$E$7),2),"")</f>
        <v/>
      </c>
      <c r="I50" s="4"/>
      <c r="J50" s="4"/>
    </row>
    <row r="51" spans="2:10" ht="12" customHeight="1" x14ac:dyDescent="0.2">
      <c r="B51" s="4"/>
      <c r="C51" s="67" t="str">
        <f t="shared" ref="C51:C66" si="18">IF(SUM(D51)&lt;&gt;0,C50+1,"")</f>
        <v/>
      </c>
      <c r="D51" s="72" t="str">
        <f t="shared" ref="D51:D66" si="19">IF(SUM(H50)&lt;&gt;0,H50,"")</f>
        <v/>
      </c>
      <c r="E51" s="69" t="str">
        <f t="shared" ref="E51:E66" si="20">IF(SUM(H50)&lt;&gt;0,IF($E$6&lt;AF191,$E$6,AF191),"")</f>
        <v/>
      </c>
      <c r="F51" s="73" t="str">
        <f t="shared" ref="F51:F66" si="21">IF(SUM(H50)&lt;&gt;0,IF((D51-H51)&gt;D51,D51,(D51-H51)),"")</f>
        <v/>
      </c>
      <c r="G51" s="69" t="str">
        <f t="shared" ref="G51:G66" si="22">IF(SUM(H50)&lt;&gt;0,E51-F51,"")</f>
        <v/>
      </c>
      <c r="H51" s="74" t="str">
        <f t="shared" ref="H51:H66" si="23">IF(SUM(H50)&lt;&gt;0,ROUND(PV($J$7/26,AE192,-$E$7),2),"")</f>
        <v/>
      </c>
      <c r="I51" s="4"/>
      <c r="J51" s="4"/>
    </row>
    <row r="52" spans="2:10" ht="12" customHeight="1" x14ac:dyDescent="0.2">
      <c r="B52" s="4"/>
      <c r="C52" s="67" t="str">
        <f t="shared" si="18"/>
        <v/>
      </c>
      <c r="D52" s="68" t="str">
        <f t="shared" si="19"/>
        <v/>
      </c>
      <c r="E52" s="69" t="str">
        <f t="shared" si="20"/>
        <v/>
      </c>
      <c r="F52" s="70" t="str">
        <f t="shared" si="21"/>
        <v/>
      </c>
      <c r="G52" s="69" t="str">
        <f t="shared" si="22"/>
        <v/>
      </c>
      <c r="H52" s="71" t="str">
        <f t="shared" si="23"/>
        <v/>
      </c>
      <c r="I52" s="4"/>
      <c r="J52" s="4"/>
    </row>
    <row r="53" spans="2:10" ht="12" customHeight="1" x14ac:dyDescent="0.2">
      <c r="B53" s="4"/>
      <c r="C53" s="67" t="str">
        <f t="shared" si="18"/>
        <v/>
      </c>
      <c r="D53" s="72" t="str">
        <f t="shared" si="19"/>
        <v/>
      </c>
      <c r="E53" s="69" t="str">
        <f t="shared" si="20"/>
        <v/>
      </c>
      <c r="F53" s="73" t="str">
        <f t="shared" si="21"/>
        <v/>
      </c>
      <c r="G53" s="69" t="str">
        <f t="shared" si="22"/>
        <v/>
      </c>
      <c r="H53" s="74" t="str">
        <f t="shared" si="23"/>
        <v/>
      </c>
      <c r="I53" s="4"/>
      <c r="J53" s="4"/>
    </row>
    <row r="54" spans="2:10" ht="12" customHeight="1" x14ac:dyDescent="0.2">
      <c r="B54" s="4"/>
      <c r="C54" s="67" t="str">
        <f t="shared" si="18"/>
        <v/>
      </c>
      <c r="D54" s="68" t="str">
        <f t="shared" si="19"/>
        <v/>
      </c>
      <c r="E54" s="69" t="str">
        <f t="shared" si="20"/>
        <v/>
      </c>
      <c r="F54" s="70" t="str">
        <f t="shared" si="21"/>
        <v/>
      </c>
      <c r="G54" s="69" t="str">
        <f t="shared" si="22"/>
        <v/>
      </c>
      <c r="H54" s="71" t="str">
        <f t="shared" si="23"/>
        <v/>
      </c>
      <c r="I54" s="4"/>
      <c r="J54" s="4"/>
    </row>
    <row r="55" spans="2:10" ht="12" customHeight="1" x14ac:dyDescent="0.2">
      <c r="B55" s="4"/>
      <c r="C55" s="67" t="str">
        <f t="shared" ref="C55" si="24">IF(SUM(D55)&lt;&gt;0,C54+1,"")</f>
        <v/>
      </c>
      <c r="D55" s="72" t="str">
        <f t="shared" ref="D55" si="25">IF(SUM(H54)&lt;&gt;0,H54,"")</f>
        <v/>
      </c>
      <c r="E55" s="69" t="str">
        <f t="shared" ref="E55" si="26">IF(SUM(H54)&lt;&gt;0,IF($E$6&lt;AF195,$E$6,AF195),"")</f>
        <v/>
      </c>
      <c r="F55" s="73" t="str">
        <f t="shared" ref="F55" si="27">IF(SUM(H54)&lt;&gt;0,IF((D55-H55)&gt;D55,D55,(D55-H55)),"")</f>
        <v/>
      </c>
      <c r="G55" s="69" t="str">
        <f t="shared" ref="G55" si="28">IF(SUM(H54)&lt;&gt;0,E55-F55,"")</f>
        <v/>
      </c>
      <c r="H55" s="74" t="str">
        <f t="shared" ref="H55" si="29">IF(SUM(H54)&lt;&gt;0,ROUND(PV($J$7/26,AE196,-$E$7),2),"")</f>
        <v/>
      </c>
      <c r="I55" s="4"/>
      <c r="J55" s="4"/>
    </row>
    <row r="56" spans="2:10" ht="12" customHeight="1" x14ac:dyDescent="0.2">
      <c r="B56" s="4"/>
      <c r="C56" s="67" t="str">
        <f t="shared" si="18"/>
        <v/>
      </c>
      <c r="D56" s="68" t="str">
        <f t="shared" si="19"/>
        <v/>
      </c>
      <c r="E56" s="69" t="str">
        <f t="shared" si="20"/>
        <v/>
      </c>
      <c r="F56" s="70" t="str">
        <f t="shared" si="21"/>
        <v/>
      </c>
      <c r="G56" s="69" t="str">
        <f t="shared" si="22"/>
        <v/>
      </c>
      <c r="H56" s="71" t="str">
        <f t="shared" si="23"/>
        <v/>
      </c>
      <c r="I56" s="4"/>
      <c r="J56" s="4"/>
    </row>
    <row r="57" spans="2:10" ht="12" customHeight="1" x14ac:dyDescent="0.2">
      <c r="B57" s="4"/>
      <c r="C57" s="67" t="str">
        <f t="shared" ref="C57" si="30">IF(SUM(D57)&lt;&gt;0,C56+1,"")</f>
        <v/>
      </c>
      <c r="D57" s="72" t="str">
        <f t="shared" ref="D57" si="31">IF(SUM(H56)&lt;&gt;0,H56,"")</f>
        <v/>
      </c>
      <c r="E57" s="69" t="str">
        <f t="shared" ref="E57" si="32">IF(SUM(H56)&lt;&gt;0,IF($E$6&lt;AF197,$E$6,AF197),"")</f>
        <v/>
      </c>
      <c r="F57" s="73" t="str">
        <f t="shared" ref="F57" si="33">IF(SUM(H56)&lt;&gt;0,IF((D57-H57)&gt;D57,D57,(D57-H57)),"")</f>
        <v/>
      </c>
      <c r="G57" s="69" t="str">
        <f t="shared" ref="G57" si="34">IF(SUM(H56)&lt;&gt;0,E57-F57,"")</f>
        <v/>
      </c>
      <c r="H57" s="74" t="str">
        <f t="shared" ref="H57" si="35">IF(SUM(H56)&lt;&gt;0,ROUND(PV($J$7/26,AE198,-$E$7),2),"")</f>
        <v/>
      </c>
      <c r="I57" s="4"/>
      <c r="J57" s="4"/>
    </row>
    <row r="58" spans="2:10" ht="12" customHeight="1" x14ac:dyDescent="0.2">
      <c r="B58" s="4"/>
      <c r="C58" s="67" t="str">
        <f t="shared" si="18"/>
        <v/>
      </c>
      <c r="D58" s="68" t="str">
        <f t="shared" si="19"/>
        <v/>
      </c>
      <c r="E58" s="69" t="str">
        <f t="shared" si="20"/>
        <v/>
      </c>
      <c r="F58" s="70" t="str">
        <f t="shared" si="21"/>
        <v/>
      </c>
      <c r="G58" s="69" t="str">
        <f t="shared" si="22"/>
        <v/>
      </c>
      <c r="H58" s="71" t="str">
        <f t="shared" si="23"/>
        <v/>
      </c>
      <c r="I58" s="4"/>
      <c r="J58" s="4"/>
    </row>
    <row r="59" spans="2:10" ht="12" customHeight="1" x14ac:dyDescent="0.2">
      <c r="B59" s="4"/>
      <c r="C59" s="67" t="str">
        <f t="shared" ref="C59" si="36">IF(SUM(D59)&lt;&gt;0,C58+1,"")</f>
        <v/>
      </c>
      <c r="D59" s="72" t="str">
        <f t="shared" ref="D59" si="37">IF(SUM(H58)&lt;&gt;0,H58,"")</f>
        <v/>
      </c>
      <c r="E59" s="69" t="str">
        <f t="shared" ref="E59" si="38">IF(SUM(H58)&lt;&gt;0,IF($E$6&lt;AF199,$E$6,AF199),"")</f>
        <v/>
      </c>
      <c r="F59" s="73" t="str">
        <f t="shared" ref="F59" si="39">IF(SUM(H58)&lt;&gt;0,IF((D59-H59)&gt;D59,D59,(D59-H59)),"")</f>
        <v/>
      </c>
      <c r="G59" s="69" t="str">
        <f t="shared" ref="G59" si="40">IF(SUM(H58)&lt;&gt;0,E59-F59,"")</f>
        <v/>
      </c>
      <c r="H59" s="74" t="str">
        <f t="shared" ref="H59" si="41">IF(SUM(H58)&lt;&gt;0,ROUND(PV($J$7/26,AE200,-$E$7),2),"")</f>
        <v/>
      </c>
      <c r="I59" s="4"/>
      <c r="J59" s="4"/>
    </row>
    <row r="60" spans="2:10" ht="12" customHeight="1" x14ac:dyDescent="0.2">
      <c r="B60" s="4"/>
      <c r="C60" s="67" t="str">
        <f t="shared" si="18"/>
        <v/>
      </c>
      <c r="D60" s="68" t="str">
        <f t="shared" si="19"/>
        <v/>
      </c>
      <c r="E60" s="69" t="str">
        <f t="shared" si="20"/>
        <v/>
      </c>
      <c r="F60" s="70" t="str">
        <f t="shared" si="21"/>
        <v/>
      </c>
      <c r="G60" s="69" t="str">
        <f t="shared" si="22"/>
        <v/>
      </c>
      <c r="H60" s="71" t="str">
        <f t="shared" si="23"/>
        <v/>
      </c>
      <c r="I60" s="4"/>
      <c r="J60" s="4"/>
    </row>
    <row r="61" spans="2:10" ht="12" customHeight="1" x14ac:dyDescent="0.2">
      <c r="B61" s="4"/>
      <c r="C61" s="67" t="str">
        <f t="shared" ref="C61" si="42">IF(SUM(D61)&lt;&gt;0,C60+1,"")</f>
        <v/>
      </c>
      <c r="D61" s="72" t="str">
        <f t="shared" ref="D61" si="43">IF(SUM(H60)&lt;&gt;0,H60,"")</f>
        <v/>
      </c>
      <c r="E61" s="69" t="str">
        <f t="shared" ref="E61" si="44">IF(SUM(H60)&lt;&gt;0,IF($E$6&lt;AF201,$E$6,AF201),"")</f>
        <v/>
      </c>
      <c r="F61" s="73" t="str">
        <f t="shared" ref="F61" si="45">IF(SUM(H60)&lt;&gt;0,IF((D61-H61)&gt;D61,D61,(D61-H61)),"")</f>
        <v/>
      </c>
      <c r="G61" s="69" t="str">
        <f t="shared" ref="G61" si="46">IF(SUM(H60)&lt;&gt;0,E61-F61,"")</f>
        <v/>
      </c>
      <c r="H61" s="74" t="str">
        <f t="shared" ref="H61" si="47">IF(SUM(H60)&lt;&gt;0,ROUND(PV($J$7/26,AE202,-$E$7),2),"")</f>
        <v/>
      </c>
      <c r="I61" s="4"/>
      <c r="J61" s="4"/>
    </row>
    <row r="62" spans="2:10" ht="12" customHeight="1" x14ac:dyDescent="0.2">
      <c r="B62" s="4"/>
      <c r="C62" s="67" t="str">
        <f t="shared" si="18"/>
        <v/>
      </c>
      <c r="D62" s="68" t="str">
        <f t="shared" si="19"/>
        <v/>
      </c>
      <c r="E62" s="69" t="str">
        <f t="shared" si="20"/>
        <v/>
      </c>
      <c r="F62" s="70" t="str">
        <f t="shared" si="21"/>
        <v/>
      </c>
      <c r="G62" s="69" t="str">
        <f t="shared" si="22"/>
        <v/>
      </c>
      <c r="H62" s="71" t="str">
        <f t="shared" si="23"/>
        <v/>
      </c>
      <c r="I62" s="4"/>
      <c r="J62" s="4"/>
    </row>
    <row r="63" spans="2:10" ht="12" customHeight="1" x14ac:dyDescent="0.2">
      <c r="B63" s="4"/>
      <c r="C63" s="67" t="str">
        <f t="shared" ref="C63" si="48">IF(SUM(D63)&lt;&gt;0,C62+1,"")</f>
        <v/>
      </c>
      <c r="D63" s="72" t="str">
        <f t="shared" ref="D63" si="49">IF(SUM(H62)&lt;&gt;0,H62,"")</f>
        <v/>
      </c>
      <c r="E63" s="69" t="str">
        <f t="shared" ref="E63" si="50">IF(SUM(H62)&lt;&gt;0,IF($E$6&lt;AF203,$E$6,AF203),"")</f>
        <v/>
      </c>
      <c r="F63" s="73" t="str">
        <f t="shared" ref="F63" si="51">IF(SUM(H62)&lt;&gt;0,IF((D63-H63)&gt;D63,D63,(D63-H63)),"")</f>
        <v/>
      </c>
      <c r="G63" s="69" t="str">
        <f t="shared" ref="G63" si="52">IF(SUM(H62)&lt;&gt;0,E63-F63,"")</f>
        <v/>
      </c>
      <c r="H63" s="74" t="str">
        <f t="shared" ref="H63" si="53">IF(SUM(H62)&lt;&gt;0,ROUND(PV($J$7/26,AE204,-$E$7),2),"")</f>
        <v/>
      </c>
      <c r="I63" s="4"/>
      <c r="J63" s="4"/>
    </row>
    <row r="64" spans="2:10" ht="12" customHeight="1" x14ac:dyDescent="0.2">
      <c r="B64" s="4"/>
      <c r="C64" s="67" t="str">
        <f t="shared" si="18"/>
        <v/>
      </c>
      <c r="D64" s="68" t="str">
        <f t="shared" si="19"/>
        <v/>
      </c>
      <c r="E64" s="69" t="str">
        <f t="shared" si="20"/>
        <v/>
      </c>
      <c r="F64" s="70" t="str">
        <f t="shared" si="21"/>
        <v/>
      </c>
      <c r="G64" s="69" t="str">
        <f t="shared" si="22"/>
        <v/>
      </c>
      <c r="H64" s="71" t="str">
        <f t="shared" si="23"/>
        <v/>
      </c>
      <c r="I64" s="4"/>
      <c r="J64" s="4"/>
    </row>
    <row r="65" spans="2:10" ht="12" customHeight="1" x14ac:dyDescent="0.2">
      <c r="B65" s="4"/>
      <c r="C65" s="67" t="str">
        <f t="shared" ref="C65" si="54">IF(SUM(D65)&lt;&gt;0,C64+1,"")</f>
        <v/>
      </c>
      <c r="D65" s="72" t="str">
        <f t="shared" ref="D65" si="55">IF(SUM(H64)&lt;&gt;0,H64,"")</f>
        <v/>
      </c>
      <c r="E65" s="69" t="str">
        <f t="shared" ref="E65" si="56">IF(SUM(H64)&lt;&gt;0,IF($E$6&lt;AF205,$E$6,AF205),"")</f>
        <v/>
      </c>
      <c r="F65" s="73" t="str">
        <f t="shared" ref="F65" si="57">IF(SUM(H64)&lt;&gt;0,IF((D65-H65)&gt;D65,D65,(D65-H65)),"")</f>
        <v/>
      </c>
      <c r="G65" s="69" t="str">
        <f t="shared" ref="G65" si="58">IF(SUM(H64)&lt;&gt;0,E65-F65,"")</f>
        <v/>
      </c>
      <c r="H65" s="74" t="str">
        <f t="shared" ref="H65" si="59">IF(SUM(H64)&lt;&gt;0,ROUND(PV($J$7/26,AE206,-$E$7),2),"")</f>
        <v/>
      </c>
      <c r="I65" s="4"/>
      <c r="J65" s="4"/>
    </row>
    <row r="66" spans="2:10" ht="12" customHeight="1" x14ac:dyDescent="0.2">
      <c r="B66" s="4"/>
      <c r="C66" s="67" t="str">
        <f t="shared" si="18"/>
        <v/>
      </c>
      <c r="D66" s="68" t="str">
        <f t="shared" si="19"/>
        <v/>
      </c>
      <c r="E66" s="69" t="str">
        <f t="shared" si="20"/>
        <v/>
      </c>
      <c r="F66" s="70" t="str">
        <f t="shared" si="21"/>
        <v/>
      </c>
      <c r="G66" s="69" t="str">
        <f t="shared" si="22"/>
        <v/>
      </c>
      <c r="H66" s="71" t="str">
        <f t="shared" si="23"/>
        <v/>
      </c>
      <c r="I66" s="4"/>
      <c r="J66" s="4"/>
    </row>
    <row r="67" spans="2:10" ht="12" customHeight="1" x14ac:dyDescent="0.2">
      <c r="B67" s="4"/>
      <c r="C67" s="67" t="str">
        <f t="shared" ref="C67" si="60">IF(SUM(D67)&lt;&gt;0,C66+1,"")</f>
        <v/>
      </c>
      <c r="D67" s="72" t="str">
        <f t="shared" ref="D67" si="61">IF(SUM(H66)&lt;&gt;0,H66,"")</f>
        <v/>
      </c>
      <c r="E67" s="69" t="str">
        <f t="shared" ref="E67" si="62">IF(SUM(H66)&lt;&gt;0,IF($E$6&lt;AF207,$E$6,AF207),"")</f>
        <v/>
      </c>
      <c r="F67" s="73" t="str">
        <f t="shared" ref="F67" si="63">IF(SUM(H66)&lt;&gt;0,IF((D67-H67)&gt;D67,D67,(D67-H67)),"")</f>
        <v/>
      </c>
      <c r="G67" s="69" t="str">
        <f t="shared" ref="G67" si="64">IF(SUM(H66)&lt;&gt;0,E67-F67,"")</f>
        <v/>
      </c>
      <c r="H67" s="74" t="str">
        <f t="shared" ref="H67" si="65">IF(SUM(H66)&lt;&gt;0,ROUND(PV($J$7/26,AE208,-$E$7),2),"")</f>
        <v/>
      </c>
      <c r="I67" s="4"/>
      <c r="J67" s="4"/>
    </row>
    <row r="68" spans="2:10" ht="12" customHeight="1" x14ac:dyDescent="0.2">
      <c r="B68" s="4"/>
      <c r="C68" s="67" t="str">
        <f t="shared" ref="C68:C78" si="66">IF(SUM(D68)&lt;&gt;0,C67+1,"")</f>
        <v/>
      </c>
      <c r="D68" s="68" t="str">
        <f t="shared" ref="D68:D78" si="67">IF(SUM(H67)&lt;&gt;0,H67,"")</f>
        <v/>
      </c>
      <c r="E68" s="69" t="str">
        <f t="shared" ref="E68:E78" si="68">IF(SUM(H67)&lt;&gt;0,IF($E$6&lt;AF208,$E$6,AF208),"")</f>
        <v/>
      </c>
      <c r="F68" s="70" t="str">
        <f t="shared" ref="F68:F78" si="69">IF(SUM(H67)&lt;&gt;0,IF((D68-H68)&gt;D68,D68,(D68-H68)),"")</f>
        <v/>
      </c>
      <c r="G68" s="69" t="str">
        <f t="shared" ref="G68:G78" si="70">IF(SUM(H67)&lt;&gt;0,E68-F68,"")</f>
        <v/>
      </c>
      <c r="H68" s="71" t="str">
        <f t="shared" ref="H68:H78" si="71">IF(SUM(H67)&lt;&gt;0,ROUND(PV($J$7/26,AE209,-$E$7),2),"")</f>
        <v/>
      </c>
      <c r="I68" s="4"/>
      <c r="J68" s="4"/>
    </row>
    <row r="69" spans="2:10" ht="12" customHeight="1" x14ac:dyDescent="0.2">
      <c r="B69" s="4"/>
      <c r="C69" s="67" t="str">
        <f t="shared" si="66"/>
        <v/>
      </c>
      <c r="D69" s="72" t="str">
        <f t="shared" si="67"/>
        <v/>
      </c>
      <c r="E69" s="69" t="str">
        <f t="shared" si="68"/>
        <v/>
      </c>
      <c r="F69" s="73" t="str">
        <f t="shared" si="69"/>
        <v/>
      </c>
      <c r="G69" s="69" t="str">
        <f t="shared" si="70"/>
        <v/>
      </c>
      <c r="H69" s="74" t="str">
        <f t="shared" si="71"/>
        <v/>
      </c>
      <c r="I69" s="4"/>
      <c r="J69" s="4"/>
    </row>
    <row r="70" spans="2:10" ht="12" customHeight="1" x14ac:dyDescent="0.2">
      <c r="B70" s="4"/>
      <c r="C70" s="67" t="str">
        <f t="shared" si="66"/>
        <v/>
      </c>
      <c r="D70" s="68" t="str">
        <f t="shared" si="67"/>
        <v/>
      </c>
      <c r="E70" s="69" t="str">
        <f t="shared" si="68"/>
        <v/>
      </c>
      <c r="F70" s="70" t="str">
        <f t="shared" si="69"/>
        <v/>
      </c>
      <c r="G70" s="69" t="str">
        <f t="shared" si="70"/>
        <v/>
      </c>
      <c r="H70" s="71" t="str">
        <f t="shared" si="71"/>
        <v/>
      </c>
      <c r="I70" s="4"/>
      <c r="J70" s="4"/>
    </row>
    <row r="71" spans="2:10" ht="12" customHeight="1" x14ac:dyDescent="0.2">
      <c r="B71" s="4"/>
      <c r="C71" s="67" t="str">
        <f t="shared" si="66"/>
        <v/>
      </c>
      <c r="D71" s="72" t="str">
        <f t="shared" si="67"/>
        <v/>
      </c>
      <c r="E71" s="69" t="str">
        <f t="shared" si="68"/>
        <v/>
      </c>
      <c r="F71" s="73" t="str">
        <f t="shared" si="69"/>
        <v/>
      </c>
      <c r="G71" s="69" t="str">
        <f t="shared" si="70"/>
        <v/>
      </c>
      <c r="H71" s="74" t="str">
        <f t="shared" si="71"/>
        <v/>
      </c>
      <c r="I71" s="4"/>
      <c r="J71" s="4"/>
    </row>
    <row r="72" spans="2:10" ht="12" customHeight="1" x14ac:dyDescent="0.2">
      <c r="B72" s="4"/>
      <c r="C72" s="67" t="str">
        <f t="shared" si="66"/>
        <v/>
      </c>
      <c r="D72" s="68" t="str">
        <f t="shared" si="67"/>
        <v/>
      </c>
      <c r="E72" s="69" t="str">
        <f t="shared" si="68"/>
        <v/>
      </c>
      <c r="F72" s="70" t="str">
        <f t="shared" si="69"/>
        <v/>
      </c>
      <c r="G72" s="69" t="str">
        <f t="shared" si="70"/>
        <v/>
      </c>
      <c r="H72" s="71" t="str">
        <f t="shared" si="71"/>
        <v/>
      </c>
      <c r="I72" s="4"/>
      <c r="J72" s="4"/>
    </row>
    <row r="73" spans="2:10" ht="12" customHeight="1" x14ac:dyDescent="0.2">
      <c r="B73" s="4"/>
      <c r="C73" s="67" t="str">
        <f t="shared" si="66"/>
        <v/>
      </c>
      <c r="D73" s="72" t="str">
        <f t="shared" si="67"/>
        <v/>
      </c>
      <c r="E73" s="69" t="str">
        <f t="shared" si="68"/>
        <v/>
      </c>
      <c r="F73" s="73" t="str">
        <f t="shared" si="69"/>
        <v/>
      </c>
      <c r="G73" s="69" t="str">
        <f t="shared" si="70"/>
        <v/>
      </c>
      <c r="H73" s="74" t="str">
        <f t="shared" si="71"/>
        <v/>
      </c>
      <c r="I73" s="4"/>
      <c r="J73" s="4"/>
    </row>
    <row r="74" spans="2:10" ht="12" customHeight="1" x14ac:dyDescent="0.2">
      <c r="B74" s="4"/>
      <c r="C74" s="67" t="str">
        <f t="shared" si="66"/>
        <v/>
      </c>
      <c r="D74" s="68" t="str">
        <f t="shared" si="67"/>
        <v/>
      </c>
      <c r="E74" s="69" t="str">
        <f t="shared" si="68"/>
        <v/>
      </c>
      <c r="F74" s="70" t="str">
        <f t="shared" si="69"/>
        <v/>
      </c>
      <c r="G74" s="69" t="str">
        <f t="shared" si="70"/>
        <v/>
      </c>
      <c r="H74" s="71" t="str">
        <f t="shared" si="71"/>
        <v/>
      </c>
      <c r="I74" s="4"/>
      <c r="J74" s="4"/>
    </row>
    <row r="75" spans="2:10" ht="12" customHeight="1" x14ac:dyDescent="0.2">
      <c r="B75" s="4"/>
      <c r="C75" s="67" t="str">
        <f t="shared" si="66"/>
        <v/>
      </c>
      <c r="D75" s="72" t="str">
        <f t="shared" si="67"/>
        <v/>
      </c>
      <c r="E75" s="69" t="str">
        <f t="shared" si="68"/>
        <v/>
      </c>
      <c r="F75" s="73" t="str">
        <f t="shared" si="69"/>
        <v/>
      </c>
      <c r="G75" s="69" t="str">
        <f t="shared" si="70"/>
        <v/>
      </c>
      <c r="H75" s="74" t="str">
        <f t="shared" si="71"/>
        <v/>
      </c>
      <c r="I75" s="4"/>
      <c r="J75" s="4"/>
    </row>
    <row r="76" spans="2:10" ht="12" customHeight="1" x14ac:dyDescent="0.2">
      <c r="B76" s="4"/>
      <c r="C76" s="67" t="str">
        <f t="shared" si="66"/>
        <v/>
      </c>
      <c r="D76" s="68" t="str">
        <f t="shared" si="67"/>
        <v/>
      </c>
      <c r="E76" s="69" t="str">
        <f t="shared" si="68"/>
        <v/>
      </c>
      <c r="F76" s="70" t="str">
        <f t="shared" si="69"/>
        <v/>
      </c>
      <c r="G76" s="69" t="str">
        <f t="shared" si="70"/>
        <v/>
      </c>
      <c r="H76" s="71" t="str">
        <f t="shared" si="71"/>
        <v/>
      </c>
      <c r="I76" s="4"/>
      <c r="J76" s="4"/>
    </row>
    <row r="77" spans="2:10" ht="12" customHeight="1" x14ac:dyDescent="0.2">
      <c r="B77" s="4"/>
      <c r="C77" s="67" t="str">
        <f t="shared" si="66"/>
        <v/>
      </c>
      <c r="D77" s="72" t="str">
        <f t="shared" si="67"/>
        <v/>
      </c>
      <c r="E77" s="69" t="str">
        <f t="shared" si="68"/>
        <v/>
      </c>
      <c r="F77" s="73" t="str">
        <f t="shared" si="69"/>
        <v/>
      </c>
      <c r="G77" s="69" t="str">
        <f t="shared" si="70"/>
        <v/>
      </c>
      <c r="H77" s="74" t="str">
        <f t="shared" si="71"/>
        <v/>
      </c>
      <c r="I77" s="4"/>
      <c r="J77" s="4"/>
    </row>
    <row r="78" spans="2:10" ht="12" customHeight="1" x14ac:dyDescent="0.2">
      <c r="B78" s="4"/>
      <c r="C78" s="12" t="str">
        <f t="shared" si="66"/>
        <v/>
      </c>
      <c r="D78" s="18" t="str">
        <f t="shared" si="67"/>
        <v/>
      </c>
      <c r="E78" s="15" t="str">
        <f t="shared" si="68"/>
        <v/>
      </c>
      <c r="F78" s="15" t="str">
        <f t="shared" si="69"/>
        <v/>
      </c>
      <c r="G78" s="15" t="str">
        <f t="shared" si="70"/>
        <v/>
      </c>
      <c r="H78" s="18" t="str">
        <f t="shared" si="71"/>
        <v/>
      </c>
      <c r="I78" s="4"/>
      <c r="J78" s="4"/>
    </row>
    <row r="79" spans="2:10" x14ac:dyDescent="0.2">
      <c r="B79" s="4"/>
      <c r="C79" s="12"/>
      <c r="D79" s="18"/>
      <c r="E79" s="18"/>
      <c r="F79" s="15"/>
      <c r="G79" s="15"/>
      <c r="H79" s="18"/>
      <c r="I79" s="4"/>
      <c r="J79" s="4"/>
    </row>
    <row r="154" spans="29:32" ht="13.5" thickBot="1" x14ac:dyDescent="0.25"/>
    <row r="155" spans="29:32" ht="13.5" thickTop="1" x14ac:dyDescent="0.2">
      <c r="AC155" s="19"/>
      <c r="AD155" s="20" t="s">
        <v>24</v>
      </c>
      <c r="AE155" s="20"/>
      <c r="AF155" s="21"/>
    </row>
    <row r="156" spans="29:32" x14ac:dyDescent="0.2">
      <c r="AC156" s="22"/>
      <c r="AD156" s="23"/>
      <c r="AE156" s="23"/>
      <c r="AF156" s="24"/>
    </row>
    <row r="157" spans="29:32" x14ac:dyDescent="0.2">
      <c r="AC157" s="22" t="s">
        <v>23</v>
      </c>
      <c r="AD157" s="23"/>
      <c r="AE157" s="23"/>
      <c r="AF157" s="24"/>
    </row>
    <row r="158" spans="29:32" x14ac:dyDescent="0.2">
      <c r="AC158" s="25" t="e">
        <f>YEAR(C17)</f>
        <v>#VALUE!</v>
      </c>
      <c r="AD158" s="23"/>
      <c r="AE158" s="23"/>
      <c r="AF158" s="24"/>
    </row>
    <row r="159" spans="29:32" x14ac:dyDescent="0.2">
      <c r="AC159" s="22"/>
      <c r="AD159" s="23"/>
      <c r="AE159" s="23"/>
      <c r="AF159" s="24"/>
    </row>
    <row r="160" spans="29:32" x14ac:dyDescent="0.2">
      <c r="AC160" s="22" t="e">
        <f>IF(YEAR(C17)&gt;AC158,0,C17)</f>
        <v>#VALUE!</v>
      </c>
      <c r="AD160" s="23">
        <v>1</v>
      </c>
      <c r="AE160" s="23"/>
      <c r="AF160" s="24"/>
    </row>
    <row r="161" spans="29:32" x14ac:dyDescent="0.2">
      <c r="AC161" s="22" t="e">
        <f>IF(YEAR(C18)&gt;AC158,0,C18)</f>
        <v>#VALUE!</v>
      </c>
      <c r="AD161" s="23">
        <v>2</v>
      </c>
      <c r="AE161" s="23"/>
      <c r="AF161" s="24"/>
    </row>
    <row r="162" spans="29:32" x14ac:dyDescent="0.2">
      <c r="AC162" s="22" t="e">
        <f>IF(YEAR(C19)&gt;AC158,0,C19)</f>
        <v>#VALUE!</v>
      </c>
      <c r="AD162" s="23">
        <v>3</v>
      </c>
      <c r="AE162" s="23"/>
      <c r="AF162" s="24"/>
    </row>
    <row r="163" spans="29:32" x14ac:dyDescent="0.2">
      <c r="AC163" s="22" t="e">
        <f>IF(YEAR(C20)&gt;AC158,0,C20)</f>
        <v>#VALUE!</v>
      </c>
      <c r="AD163" s="23">
        <v>4</v>
      </c>
      <c r="AE163" s="23"/>
      <c r="AF163" s="24"/>
    </row>
    <row r="164" spans="29:32" x14ac:dyDescent="0.2">
      <c r="AC164" s="22" t="e">
        <f>IF(YEAR(C21)&gt;AC158,0,C21)</f>
        <v>#VALUE!</v>
      </c>
      <c r="AD164" s="23">
        <v>5</v>
      </c>
      <c r="AE164" s="23"/>
      <c r="AF164" s="24"/>
    </row>
    <row r="165" spans="29:32" x14ac:dyDescent="0.2">
      <c r="AC165" s="22" t="e">
        <f>IF(YEAR(C22)&gt;AC158,0,C22)</f>
        <v>#VALUE!</v>
      </c>
      <c r="AD165" s="23">
        <v>6</v>
      </c>
      <c r="AE165" s="23"/>
      <c r="AF165" s="24"/>
    </row>
    <row r="166" spans="29:32" x14ac:dyDescent="0.2">
      <c r="AC166" s="22" t="e">
        <f>IF(YEAR(C23)&gt;AC158,0,C23)</f>
        <v>#VALUE!</v>
      </c>
      <c r="AD166" s="23">
        <v>7</v>
      </c>
      <c r="AE166" s="23"/>
      <c r="AF166" s="24"/>
    </row>
    <row r="167" spans="29:32" x14ac:dyDescent="0.2">
      <c r="AC167" s="22" t="e">
        <f>IF(YEAR(C24)&gt;AC158,0,C24)</f>
        <v>#VALUE!</v>
      </c>
      <c r="AD167" s="23">
        <v>8</v>
      </c>
      <c r="AE167" s="23"/>
      <c r="AF167" s="24"/>
    </row>
    <row r="168" spans="29:32" x14ac:dyDescent="0.2">
      <c r="AC168" s="22" t="e">
        <f>IF(YEAR(C25)&gt;AC158,0,C25)</f>
        <v>#VALUE!</v>
      </c>
      <c r="AD168" s="23">
        <v>9</v>
      </c>
      <c r="AE168" s="23"/>
      <c r="AF168" s="24"/>
    </row>
    <row r="169" spans="29:32" x14ac:dyDescent="0.2">
      <c r="AC169" s="22" t="e">
        <f>IF(YEAR(C26)&gt;AC158,0,C26)</f>
        <v>#VALUE!</v>
      </c>
      <c r="AD169" s="23">
        <v>10</v>
      </c>
      <c r="AE169" s="23"/>
      <c r="AF169" s="24"/>
    </row>
    <row r="170" spans="29:32" x14ac:dyDescent="0.2">
      <c r="AC170" s="22" t="e">
        <f>IF(YEAR(C27)&gt;AC158,0,C27)</f>
        <v>#VALUE!</v>
      </c>
      <c r="AD170" s="23">
        <v>11</v>
      </c>
      <c r="AE170" s="23"/>
      <c r="AF170" s="24"/>
    </row>
    <row r="171" spans="29:32" x14ac:dyDescent="0.2">
      <c r="AC171" s="22" t="e">
        <f>IF(YEAR(C28)&gt;AC158,0,C28)</f>
        <v>#VALUE!</v>
      </c>
      <c r="AD171" s="23">
        <v>12</v>
      </c>
      <c r="AE171" s="23"/>
      <c r="AF171" s="24"/>
    </row>
    <row r="172" spans="29:32" x14ac:dyDescent="0.2">
      <c r="AC172" s="22" t="e">
        <f>IF(YEAR(C29)&gt;AC158,0,C29)</f>
        <v>#VALUE!</v>
      </c>
      <c r="AD172" s="23">
        <v>13</v>
      </c>
      <c r="AE172" s="23"/>
      <c r="AF172" s="24"/>
    </row>
    <row r="173" spans="29:32" x14ac:dyDescent="0.2">
      <c r="AC173" s="22" t="e">
        <f>IF(YEAR(C30)&gt;AC158,0,C30)</f>
        <v>#VALUE!</v>
      </c>
      <c r="AD173" s="23">
        <v>14</v>
      </c>
      <c r="AE173" s="23"/>
      <c r="AF173" s="24"/>
    </row>
    <row r="174" spans="29:32" x14ac:dyDescent="0.2">
      <c r="AC174" s="22" t="e">
        <f>IF(YEAR(C31)&gt;AC158,0,C31)</f>
        <v>#VALUE!</v>
      </c>
      <c r="AD174" s="23">
        <v>15</v>
      </c>
      <c r="AE174" s="23"/>
      <c r="AF174" s="24"/>
    </row>
    <row r="175" spans="29:32" x14ac:dyDescent="0.2">
      <c r="AC175" s="22" t="e">
        <f>IF(YEAR(C32)&gt;AC158,0,C32)</f>
        <v>#VALUE!</v>
      </c>
      <c r="AD175" s="23">
        <v>16</v>
      </c>
      <c r="AE175" s="23"/>
      <c r="AF175" s="24"/>
    </row>
    <row r="176" spans="29:32" x14ac:dyDescent="0.2">
      <c r="AC176" s="22" t="e">
        <f>IF(YEAR(C33)&gt;AC158,0,C33)</f>
        <v>#VALUE!</v>
      </c>
      <c r="AD176" s="23">
        <v>17</v>
      </c>
      <c r="AE176" s="23"/>
      <c r="AF176" s="24"/>
    </row>
    <row r="177" spans="29:32" x14ac:dyDescent="0.2">
      <c r="AC177" s="22" t="e">
        <f>IF(YEAR(C34)&gt;AC158,0,C34)</f>
        <v>#VALUE!</v>
      </c>
      <c r="AD177" s="23">
        <v>18</v>
      </c>
      <c r="AE177" s="23"/>
      <c r="AF177" s="24"/>
    </row>
    <row r="178" spans="29:32" x14ac:dyDescent="0.2">
      <c r="AC178" s="22" t="e">
        <f>IF(YEAR(C35)&gt;AC158,0,C35)</f>
        <v>#VALUE!</v>
      </c>
      <c r="AD178" s="23">
        <v>19</v>
      </c>
      <c r="AE178" s="23"/>
      <c r="AF178" s="24"/>
    </row>
    <row r="179" spans="29:32" x14ac:dyDescent="0.2">
      <c r="AC179" s="22" t="e">
        <f>IF(YEAR(C36)&gt;AC158,0,C36)</f>
        <v>#VALUE!</v>
      </c>
      <c r="AD179" s="23">
        <v>20</v>
      </c>
      <c r="AE179" s="23"/>
      <c r="AF179" s="24"/>
    </row>
    <row r="180" spans="29:32" x14ac:dyDescent="0.2">
      <c r="AC180" s="22" t="e">
        <f>IF(YEAR(C37)&gt;AC158,0,C37)</f>
        <v>#VALUE!</v>
      </c>
      <c r="AD180" s="23">
        <v>21</v>
      </c>
      <c r="AE180" s="23"/>
      <c r="AF180" s="24"/>
    </row>
    <row r="181" spans="29:32" x14ac:dyDescent="0.2">
      <c r="AC181" s="22" t="e">
        <f>IF(YEAR(C38)&gt;AC158,0,C38)</f>
        <v>#VALUE!</v>
      </c>
      <c r="AD181" s="23">
        <v>22</v>
      </c>
      <c r="AE181" s="23"/>
      <c r="AF181" s="24"/>
    </row>
    <row r="182" spans="29:32" x14ac:dyDescent="0.2">
      <c r="AC182" s="22" t="e">
        <f>IF(YEAR(C39)&gt;AC158,0,C39)</f>
        <v>#VALUE!</v>
      </c>
      <c r="AD182" s="23">
        <v>23</v>
      </c>
      <c r="AE182" s="23"/>
      <c r="AF182" s="24"/>
    </row>
    <row r="183" spans="29:32" x14ac:dyDescent="0.2">
      <c r="AC183" s="22" t="e">
        <f>IF(YEAR(C40)&gt;AC158,0,C40)</f>
        <v>#VALUE!</v>
      </c>
      <c r="AD183" s="23">
        <v>24</v>
      </c>
      <c r="AE183" s="23"/>
      <c r="AF183" s="24"/>
    </row>
    <row r="184" spans="29:32" x14ac:dyDescent="0.2">
      <c r="AC184" s="22" t="e">
        <f>IF(YEAR(C41)&gt;AC158,0,C41)</f>
        <v>#VALUE!</v>
      </c>
      <c r="AD184" s="23">
        <v>25</v>
      </c>
      <c r="AE184" s="23"/>
      <c r="AF184" s="24"/>
    </row>
    <row r="185" spans="29:32" x14ac:dyDescent="0.2">
      <c r="AC185" s="22" t="e">
        <f>IF(YEAR(C42)&gt;AC158,0,C42)</f>
        <v>#VALUE!</v>
      </c>
      <c r="AD185" s="23">
        <v>26</v>
      </c>
      <c r="AE185" s="23"/>
      <c r="AF185" s="24"/>
    </row>
    <row r="186" spans="29:32" x14ac:dyDescent="0.2">
      <c r="AC186" s="26" t="e">
        <f>MAX(AC160:AC185)</f>
        <v>#VALUE!</v>
      </c>
      <c r="AD186" s="23"/>
      <c r="AE186" s="23"/>
      <c r="AF186" s="24"/>
    </row>
    <row r="187" spans="29:32" x14ac:dyDescent="0.2">
      <c r="AC187" s="22"/>
      <c r="AD187" s="23"/>
      <c r="AE187" s="27"/>
      <c r="AF187" s="24"/>
    </row>
    <row r="188" spans="29:32" x14ac:dyDescent="0.2">
      <c r="AC188" s="22" t="s">
        <v>25</v>
      </c>
      <c r="AD188" s="23"/>
      <c r="AE188" s="23" t="e">
        <f>VLOOKUP(AC186,AC160:AD185,2)</f>
        <v>#VALUE!</v>
      </c>
      <c r="AF188" s="24"/>
    </row>
    <row r="189" spans="29:32" x14ac:dyDescent="0.2">
      <c r="AC189" s="22"/>
      <c r="AD189" s="23">
        <v>1</v>
      </c>
      <c r="AE189" s="23" t="e">
        <f>J8:J8*26-AE188</f>
        <v>#VALUE!</v>
      </c>
      <c r="AF189" s="24" t="e">
        <f>E7*AE189</f>
        <v>#VALUE!</v>
      </c>
    </row>
    <row r="190" spans="29:32" x14ac:dyDescent="0.2">
      <c r="AC190" s="22"/>
      <c r="AD190" s="23">
        <f t="shared" ref="AD190:AD218" si="72">AD189+1</f>
        <v>2</v>
      </c>
      <c r="AE190" s="23" t="e">
        <f t="shared" ref="AE190:AE218" si="73">IF((AE189-26)&lt;1,0,AE189-26)</f>
        <v>#VALUE!</v>
      </c>
      <c r="AF190" s="24" t="e">
        <f>E7*AE190</f>
        <v>#VALUE!</v>
      </c>
    </row>
    <row r="191" spans="29:32" x14ac:dyDescent="0.2">
      <c r="AC191" s="22"/>
      <c r="AD191" s="23">
        <f t="shared" si="72"/>
        <v>3</v>
      </c>
      <c r="AE191" s="23" t="e">
        <f t="shared" si="73"/>
        <v>#VALUE!</v>
      </c>
      <c r="AF191" s="24" t="e">
        <f>E7*AE191</f>
        <v>#VALUE!</v>
      </c>
    </row>
    <row r="192" spans="29:32" x14ac:dyDescent="0.2">
      <c r="AC192" s="22"/>
      <c r="AD192" s="23">
        <f t="shared" si="72"/>
        <v>4</v>
      </c>
      <c r="AE192" s="23" t="e">
        <f t="shared" si="73"/>
        <v>#VALUE!</v>
      </c>
      <c r="AF192" s="24" t="e">
        <f>E7*AE192</f>
        <v>#VALUE!</v>
      </c>
    </row>
    <row r="193" spans="29:32" x14ac:dyDescent="0.2">
      <c r="AC193" s="22"/>
      <c r="AD193" s="23">
        <f t="shared" si="72"/>
        <v>5</v>
      </c>
      <c r="AE193" s="23" t="e">
        <f t="shared" si="73"/>
        <v>#VALUE!</v>
      </c>
      <c r="AF193" s="24" t="e">
        <f>E7*AE193</f>
        <v>#VALUE!</v>
      </c>
    </row>
    <row r="194" spans="29:32" x14ac:dyDescent="0.2">
      <c r="AC194" s="22"/>
      <c r="AD194" s="23">
        <f t="shared" si="72"/>
        <v>6</v>
      </c>
      <c r="AE194" s="23" t="e">
        <f t="shared" si="73"/>
        <v>#VALUE!</v>
      </c>
      <c r="AF194" s="24" t="e">
        <f>E7*AE194</f>
        <v>#VALUE!</v>
      </c>
    </row>
    <row r="195" spans="29:32" x14ac:dyDescent="0.2">
      <c r="AC195" s="22"/>
      <c r="AD195" s="23">
        <f t="shared" si="72"/>
        <v>7</v>
      </c>
      <c r="AE195" s="23" t="e">
        <f t="shared" si="73"/>
        <v>#VALUE!</v>
      </c>
      <c r="AF195" s="24" t="e">
        <f>E7*AE195</f>
        <v>#VALUE!</v>
      </c>
    </row>
    <row r="196" spans="29:32" x14ac:dyDescent="0.2">
      <c r="AC196" s="22"/>
      <c r="AD196" s="23">
        <f t="shared" si="72"/>
        <v>8</v>
      </c>
      <c r="AE196" s="23" t="e">
        <f t="shared" si="73"/>
        <v>#VALUE!</v>
      </c>
      <c r="AF196" s="24" t="e">
        <f>E7*AE196</f>
        <v>#VALUE!</v>
      </c>
    </row>
    <row r="197" spans="29:32" x14ac:dyDescent="0.2">
      <c r="AC197" s="22"/>
      <c r="AD197" s="23">
        <f t="shared" si="72"/>
        <v>9</v>
      </c>
      <c r="AE197" s="23" t="e">
        <f t="shared" si="73"/>
        <v>#VALUE!</v>
      </c>
      <c r="AF197" s="24" t="e">
        <f>E7*AE197</f>
        <v>#VALUE!</v>
      </c>
    </row>
    <row r="198" spans="29:32" x14ac:dyDescent="0.2">
      <c r="AC198" s="22"/>
      <c r="AD198" s="23">
        <f t="shared" si="72"/>
        <v>10</v>
      </c>
      <c r="AE198" s="23" t="e">
        <f t="shared" si="73"/>
        <v>#VALUE!</v>
      </c>
      <c r="AF198" s="24" t="e">
        <f>E7*AE198</f>
        <v>#VALUE!</v>
      </c>
    </row>
    <row r="199" spans="29:32" x14ac:dyDescent="0.2">
      <c r="AC199" s="22"/>
      <c r="AD199" s="23">
        <f t="shared" si="72"/>
        <v>11</v>
      </c>
      <c r="AE199" s="23" t="e">
        <f t="shared" si="73"/>
        <v>#VALUE!</v>
      </c>
      <c r="AF199" s="24" t="e">
        <f>E7*AE199</f>
        <v>#VALUE!</v>
      </c>
    </row>
    <row r="200" spans="29:32" x14ac:dyDescent="0.2">
      <c r="AC200" s="22"/>
      <c r="AD200" s="23">
        <f t="shared" si="72"/>
        <v>12</v>
      </c>
      <c r="AE200" s="23" t="e">
        <f t="shared" si="73"/>
        <v>#VALUE!</v>
      </c>
      <c r="AF200" s="24" t="e">
        <f>E7*AE200</f>
        <v>#VALUE!</v>
      </c>
    </row>
    <row r="201" spans="29:32" x14ac:dyDescent="0.2">
      <c r="AC201" s="22"/>
      <c r="AD201" s="23">
        <f t="shared" si="72"/>
        <v>13</v>
      </c>
      <c r="AE201" s="23" t="e">
        <f t="shared" si="73"/>
        <v>#VALUE!</v>
      </c>
      <c r="AF201" s="24" t="e">
        <f>E7*AE201</f>
        <v>#VALUE!</v>
      </c>
    </row>
    <row r="202" spans="29:32" x14ac:dyDescent="0.2">
      <c r="AC202" s="22"/>
      <c r="AD202" s="23">
        <f t="shared" si="72"/>
        <v>14</v>
      </c>
      <c r="AE202" s="23" t="e">
        <f t="shared" si="73"/>
        <v>#VALUE!</v>
      </c>
      <c r="AF202" s="24" t="e">
        <f>E7*AE202</f>
        <v>#VALUE!</v>
      </c>
    </row>
    <row r="203" spans="29:32" x14ac:dyDescent="0.2">
      <c r="AC203" s="22"/>
      <c r="AD203" s="23">
        <f t="shared" si="72"/>
        <v>15</v>
      </c>
      <c r="AE203" s="23" t="e">
        <f t="shared" si="73"/>
        <v>#VALUE!</v>
      </c>
      <c r="AF203" s="24" t="e">
        <f>E7*AE203</f>
        <v>#VALUE!</v>
      </c>
    </row>
    <row r="204" spans="29:32" x14ac:dyDescent="0.2">
      <c r="AC204" s="22"/>
      <c r="AD204" s="23">
        <f t="shared" si="72"/>
        <v>16</v>
      </c>
      <c r="AE204" s="23" t="e">
        <f t="shared" si="73"/>
        <v>#VALUE!</v>
      </c>
      <c r="AF204" s="24" t="e">
        <f>E7*AE204</f>
        <v>#VALUE!</v>
      </c>
    </row>
    <row r="205" spans="29:32" x14ac:dyDescent="0.2">
      <c r="AC205" s="22"/>
      <c r="AD205" s="23">
        <f t="shared" si="72"/>
        <v>17</v>
      </c>
      <c r="AE205" s="23" t="e">
        <f t="shared" si="73"/>
        <v>#VALUE!</v>
      </c>
      <c r="AF205" s="24" t="e">
        <f>E7*AE205</f>
        <v>#VALUE!</v>
      </c>
    </row>
    <row r="206" spans="29:32" x14ac:dyDescent="0.2">
      <c r="AC206" s="22"/>
      <c r="AD206" s="23">
        <f t="shared" si="72"/>
        <v>18</v>
      </c>
      <c r="AE206" s="23" t="e">
        <f t="shared" si="73"/>
        <v>#VALUE!</v>
      </c>
      <c r="AF206" s="24" t="e">
        <f>E7*AE206</f>
        <v>#VALUE!</v>
      </c>
    </row>
    <row r="207" spans="29:32" x14ac:dyDescent="0.2">
      <c r="AC207" s="22"/>
      <c r="AD207" s="23">
        <f t="shared" si="72"/>
        <v>19</v>
      </c>
      <c r="AE207" s="23" t="e">
        <f t="shared" si="73"/>
        <v>#VALUE!</v>
      </c>
      <c r="AF207" s="24" t="e">
        <f>E7*AE207</f>
        <v>#VALUE!</v>
      </c>
    </row>
    <row r="208" spans="29:32" x14ac:dyDescent="0.2">
      <c r="AC208" s="22"/>
      <c r="AD208" s="23">
        <f t="shared" si="72"/>
        <v>20</v>
      </c>
      <c r="AE208" s="23" t="e">
        <f t="shared" si="73"/>
        <v>#VALUE!</v>
      </c>
      <c r="AF208" s="24" t="e">
        <f>E7*AE208</f>
        <v>#VALUE!</v>
      </c>
    </row>
    <row r="209" spans="29:32" x14ac:dyDescent="0.2">
      <c r="AC209" s="22"/>
      <c r="AD209" s="23">
        <f t="shared" si="72"/>
        <v>21</v>
      </c>
      <c r="AE209" s="23" t="e">
        <f t="shared" si="73"/>
        <v>#VALUE!</v>
      </c>
      <c r="AF209" s="24" t="e">
        <f>E7*AE209</f>
        <v>#VALUE!</v>
      </c>
    </row>
    <row r="210" spans="29:32" x14ac:dyDescent="0.2">
      <c r="AC210" s="22"/>
      <c r="AD210" s="23">
        <f t="shared" si="72"/>
        <v>22</v>
      </c>
      <c r="AE210" s="23" t="e">
        <f t="shared" si="73"/>
        <v>#VALUE!</v>
      </c>
      <c r="AF210" s="24" t="e">
        <f>E7*AE210</f>
        <v>#VALUE!</v>
      </c>
    </row>
    <row r="211" spans="29:32" x14ac:dyDescent="0.2">
      <c r="AC211" s="22"/>
      <c r="AD211" s="23">
        <f t="shared" si="72"/>
        <v>23</v>
      </c>
      <c r="AE211" s="23" t="e">
        <f t="shared" si="73"/>
        <v>#VALUE!</v>
      </c>
      <c r="AF211" s="24" t="e">
        <f>E7*AE211</f>
        <v>#VALUE!</v>
      </c>
    </row>
    <row r="212" spans="29:32" x14ac:dyDescent="0.2">
      <c r="AC212" s="22"/>
      <c r="AD212" s="23">
        <f t="shared" si="72"/>
        <v>24</v>
      </c>
      <c r="AE212" s="23" t="e">
        <f t="shared" si="73"/>
        <v>#VALUE!</v>
      </c>
      <c r="AF212" s="24" t="e">
        <f>E7*AE212</f>
        <v>#VALUE!</v>
      </c>
    </row>
    <row r="213" spans="29:32" x14ac:dyDescent="0.2">
      <c r="AC213" s="22"/>
      <c r="AD213" s="23">
        <f t="shared" si="72"/>
        <v>25</v>
      </c>
      <c r="AE213" s="23" t="e">
        <f t="shared" si="73"/>
        <v>#VALUE!</v>
      </c>
      <c r="AF213" s="24" t="e">
        <f>E7*AE213</f>
        <v>#VALUE!</v>
      </c>
    </row>
    <row r="214" spans="29:32" x14ac:dyDescent="0.2">
      <c r="AC214" s="22"/>
      <c r="AD214" s="23">
        <f t="shared" si="72"/>
        <v>26</v>
      </c>
      <c r="AE214" s="23" t="e">
        <f t="shared" si="73"/>
        <v>#VALUE!</v>
      </c>
      <c r="AF214" s="24" t="e">
        <f>E7*AE214</f>
        <v>#VALUE!</v>
      </c>
    </row>
    <row r="215" spans="29:32" x14ac:dyDescent="0.2">
      <c r="AC215" s="22"/>
      <c r="AD215" s="23">
        <f t="shared" si="72"/>
        <v>27</v>
      </c>
      <c r="AE215" s="23" t="e">
        <f t="shared" si="73"/>
        <v>#VALUE!</v>
      </c>
      <c r="AF215" s="24" t="e">
        <f>E7*AE215</f>
        <v>#VALUE!</v>
      </c>
    </row>
    <row r="216" spans="29:32" x14ac:dyDescent="0.2">
      <c r="AC216" s="22"/>
      <c r="AD216" s="23">
        <f t="shared" si="72"/>
        <v>28</v>
      </c>
      <c r="AE216" s="23" t="e">
        <f t="shared" si="73"/>
        <v>#VALUE!</v>
      </c>
      <c r="AF216" s="24" t="e">
        <f>E7*AE216</f>
        <v>#VALUE!</v>
      </c>
    </row>
    <row r="217" spans="29:32" x14ac:dyDescent="0.2">
      <c r="AC217" s="22"/>
      <c r="AD217" s="23">
        <f t="shared" si="72"/>
        <v>29</v>
      </c>
      <c r="AE217" s="23" t="e">
        <f t="shared" si="73"/>
        <v>#VALUE!</v>
      </c>
      <c r="AF217" s="24" t="e">
        <f>E7*AE217</f>
        <v>#VALUE!</v>
      </c>
    </row>
    <row r="218" spans="29:32" x14ac:dyDescent="0.2">
      <c r="AC218" s="22"/>
      <c r="AD218" s="23">
        <f t="shared" si="72"/>
        <v>30</v>
      </c>
      <c r="AE218" s="23" t="e">
        <f t="shared" si="73"/>
        <v>#VALUE!</v>
      </c>
      <c r="AF218" s="24" t="e">
        <f>E7*AE218</f>
        <v>#VALUE!</v>
      </c>
    </row>
    <row r="219" spans="29:32" ht="13.5" thickBot="1" x14ac:dyDescent="0.25">
      <c r="AC219" s="28"/>
      <c r="AD219" s="29"/>
      <c r="AE219" s="29">
        <v>0</v>
      </c>
      <c r="AF219" s="30"/>
    </row>
    <row r="220" spans="29:32" ht="13.5" thickTop="1" x14ac:dyDescent="0.2"/>
  </sheetData>
  <mergeCells count="12">
    <mergeCell ref="A45:H45"/>
    <mergeCell ref="C47:C48"/>
    <mergeCell ref="E47:E48"/>
    <mergeCell ref="F47:F48"/>
    <mergeCell ref="G47:G48"/>
    <mergeCell ref="B3:J3"/>
    <mergeCell ref="B5:C5"/>
    <mergeCell ref="G5:H5"/>
    <mergeCell ref="B15:B16"/>
    <mergeCell ref="E15:E16"/>
    <mergeCell ref="F15:F16"/>
    <mergeCell ref="G15:G16"/>
  </mergeCells>
  <phoneticPr fontId="0" type="noConversion"/>
  <printOptions horizontalCentered="1"/>
  <pageMargins left="0.65" right="0.65" top="0.65" bottom="0.65" header="0.5" footer="0.5"/>
  <pageSetup scale="7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26</v>
      </c>
      <c r="B1" t="b">
        <v>0</v>
      </c>
    </row>
    <row r="2" spans="1:2" x14ac:dyDescent="0.2">
      <c r="A2" t="s">
        <v>27</v>
      </c>
      <c r="B2" t="b">
        <v>0</v>
      </c>
    </row>
    <row r="3" spans="1:2" x14ac:dyDescent="0.2">
      <c r="A3" t="s">
        <v>28</v>
      </c>
      <c r="B3" t="s">
        <v>30</v>
      </c>
    </row>
    <row r="4" spans="1:2" x14ac:dyDescent="0.2">
      <c r="A4" t="s">
        <v>29</v>
      </c>
      <c r="B4">
        <v>1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TemplatePrintArea</vt:lpstr>
    </vt:vector>
  </TitlesOfParts>
  <Company>KMT Software,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Biweekly Mortgage</dc:title>
  <dc:creator>JohnyPaul</dc:creator>
  <cp:keywords>Real Estate Biweekly Mortgage Amortization Schedule</cp:keywords>
  <dc:description>Use this template to create a bi-weekly mortgage amortization schedule.</dc:description>
  <cp:lastModifiedBy>RedRagon</cp:lastModifiedBy>
  <cp:lastPrinted>2023-05-16T10:00:24Z</cp:lastPrinted>
  <dcterms:created xsi:type="dcterms:W3CDTF">1997-03-01T10:52:02Z</dcterms:created>
  <dcterms:modified xsi:type="dcterms:W3CDTF">2023-05-16T10:00:56Z</dcterms:modified>
  <cp:category>Real Estate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ttribution">
    <vt:lpwstr>Copyright © 2003 KMT Software, Inc.</vt:lpwstr>
  </property>
</Properties>
</file>