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2F842290-9D45-4DF1-9E8D-6B07F64428B6}" xr6:coauthVersionLast="47" xr6:coauthVersionMax="47" xr10:uidLastSave="{00000000-0000-0000-0000-000000000000}"/>
  <bookViews>
    <workbookView xWindow="-108" yWindow="-108" windowWidth="23256" windowHeight="12456" xr2:uid="{B1DAA3A0-B6E0-4317-9244-427FFDD202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1" i="1"/>
  <c r="H22" i="1"/>
  <c r="H23" i="1"/>
  <c r="H24" i="1"/>
  <c r="H25" i="1"/>
  <c r="H26" i="1"/>
  <c r="H27" i="1"/>
  <c r="H28" i="1"/>
  <c r="H29" i="1"/>
  <c r="H30" i="1"/>
  <c r="H31" i="1"/>
  <c r="G29" i="1"/>
  <c r="G30" i="1"/>
  <c r="G31" i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F30" i="1"/>
  <c r="F31" i="1"/>
  <c r="C22" i="1"/>
  <c r="C23" i="1"/>
  <c r="C24" i="1"/>
  <c r="C25" i="1"/>
  <c r="C26" i="1"/>
  <c r="C27" i="1"/>
  <c r="C28" i="1"/>
  <c r="C29" i="1"/>
  <c r="C30" i="1"/>
  <c r="C3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H5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<sst xmlns="http://schemas.openxmlformats.org/spreadsheetml/2006/main" count="10" uniqueCount="10">
  <si>
    <t>Payment Date</t>
  </si>
  <si>
    <t>Beginning Balance</t>
  </si>
  <si>
    <t>Schedule Payment</t>
  </si>
  <si>
    <t>Extra Payment</t>
  </si>
  <si>
    <t>Total Payment</t>
  </si>
  <si>
    <t>Principal</t>
  </si>
  <si>
    <t>Interest</t>
  </si>
  <si>
    <t>Ending Balance</t>
  </si>
  <si>
    <t xml:space="preserve"> No</t>
  </si>
  <si>
    <t>MORTGAGE REFINANCING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</si>
</sst>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8"/>
      <color theme="1"/>
      <name val="Cambria"/>
      <family val="1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5" xfId="0" applyBorder="1"/>
    <xf numFmtId="0" fontId="0" fillId="0" borderId="6" xfId="0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</c:f>
              <c:strCache>
                <c:ptCount val="1"/>
                <c:pt idx="0">
                  <c:v>Total Payment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Sheet1!$F$5:$F$31</c:f>
              <c:numCache>
                <c:formatCode>_-[$$-409]* #,##0.00_ ;_-[$$-409]* \-#,##0.00\ ;_-[$$-409]* "-"??_ ;_-@_ </c:formatCode>
                <c:ptCount val="27"/>
                <c:pt idx="0">
                  <c:v>8522</c:v>
                </c:pt>
                <c:pt idx="1">
                  <c:v>2894</c:v>
                </c:pt>
                <c:pt idx="2">
                  <c:v>4271</c:v>
                </c:pt>
                <c:pt idx="3">
                  <c:v>84798</c:v>
                </c:pt>
                <c:pt idx="4">
                  <c:v>4783</c:v>
                </c:pt>
                <c:pt idx="5">
                  <c:v>5988</c:v>
                </c:pt>
                <c:pt idx="6">
                  <c:v>28524</c:v>
                </c:pt>
                <c:pt idx="7">
                  <c:v>3879</c:v>
                </c:pt>
                <c:pt idx="8">
                  <c:v>49884</c:v>
                </c:pt>
                <c:pt idx="9">
                  <c:v>2934</c:v>
                </c:pt>
                <c:pt idx="10">
                  <c:v>3973</c:v>
                </c:pt>
                <c:pt idx="11">
                  <c:v>2998</c:v>
                </c:pt>
                <c:pt idx="12">
                  <c:v>3970</c:v>
                </c:pt>
                <c:pt idx="13">
                  <c:v>4984</c:v>
                </c:pt>
                <c:pt idx="14">
                  <c:v>29398</c:v>
                </c:pt>
                <c:pt idx="15">
                  <c:v>2997</c:v>
                </c:pt>
                <c:pt idx="16">
                  <c:v>2895</c:v>
                </c:pt>
                <c:pt idx="17">
                  <c:v>9433</c:v>
                </c:pt>
                <c:pt idx="18">
                  <c:v>9333</c:v>
                </c:pt>
                <c:pt idx="19">
                  <c:v>9233</c:v>
                </c:pt>
                <c:pt idx="20">
                  <c:v>1723</c:v>
                </c:pt>
                <c:pt idx="21">
                  <c:v>4832</c:v>
                </c:pt>
                <c:pt idx="22">
                  <c:v>2923</c:v>
                </c:pt>
                <c:pt idx="23">
                  <c:v>5779</c:v>
                </c:pt>
                <c:pt idx="24">
                  <c:v>2733</c:v>
                </c:pt>
                <c:pt idx="25">
                  <c:v>4922</c:v>
                </c:pt>
                <c:pt idx="26">
                  <c:v>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C-4471-BD61-810AF21C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121357600"/>
        <c:axId val="2121354688"/>
      </c:barChart>
      <c:catAx>
        <c:axId val="21213576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21354688"/>
        <c:crosses val="autoZero"/>
        <c:auto val="1"/>
        <c:lblAlgn val="ctr"/>
        <c:lblOffset val="100"/>
        <c:noMultiLvlLbl val="0"/>
      </c:catAx>
      <c:valAx>
        <c:axId val="21213546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2135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46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0C2B15-7DB6-1924-FD80-291A893E6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266700</xdr:colOff>
      <xdr:row>0</xdr:row>
      <xdr:rowOff>22860</xdr:rowOff>
    </xdr:from>
    <xdr:to>
      <xdr:col>8</xdr:col>
      <xdr:colOff>701040</xdr:colOff>
      <xdr:row>1</xdr:row>
      <xdr:rowOff>146123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EA797-7CFE-46D8-91E8-A20196466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2286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C711-A740-40B6-ACDB-139511CF66EB}">
  <dimension ref="A1:J54"/>
  <sheetViews>
    <sheetView showGridLines="0" tabSelected="1" workbookViewId="0">
      <selection activeCell="O14" sqref="O14"/>
    </sheetView>
  </sheetViews>
  <sheetFormatPr defaultRowHeight="14.4" x14ac:dyDescent="0.3"/>
  <cols>
    <col min="1" max="1" width="4" customWidth="1"/>
    <col min="2" max="2" width="9" bestFit="1" customWidth="1"/>
    <col min="3" max="9" width="10.5546875" customWidth="1"/>
    <col min="10" max="10" width="9.21875" bestFit="1" customWidth="1"/>
  </cols>
  <sheetData>
    <row r="1" spans="1:10" x14ac:dyDescent="0.3">
      <c r="A1" s="19" t="s">
        <v>9</v>
      </c>
      <c r="B1" s="20"/>
      <c r="C1" s="20"/>
      <c r="D1" s="20"/>
      <c r="E1" s="20"/>
      <c r="F1" s="20"/>
      <c r="G1" s="20"/>
      <c r="H1" s="20"/>
      <c r="I1" s="21"/>
    </row>
    <row r="2" spans="1:10" x14ac:dyDescent="0.3">
      <c r="A2" s="22"/>
      <c r="B2" s="23"/>
      <c r="C2" s="23"/>
      <c r="D2" s="23"/>
      <c r="E2" s="23"/>
      <c r="F2" s="23"/>
      <c r="G2" s="23"/>
      <c r="H2" s="23"/>
      <c r="I2" s="24"/>
    </row>
    <row r="3" spans="1:10" x14ac:dyDescent="0.3">
      <c r="A3" s="17"/>
      <c r="I3" s="18"/>
    </row>
    <row r="4" spans="1:10" ht="27.6" x14ac:dyDescent="0.3">
      <c r="A4" s="25" t="s">
        <v>8</v>
      </c>
      <c r="B4" s="26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7" t="s">
        <v>7</v>
      </c>
      <c r="J4" s="2"/>
    </row>
    <row r="5" spans="1:10" x14ac:dyDescent="0.3">
      <c r="A5" s="4">
        <v>1</v>
      </c>
      <c r="B5" s="5">
        <v>46430</v>
      </c>
      <c r="C5" s="6" t="str">
        <f>IFERROR(IF(LoanIsNotPaid*LoanIsGood,LoanValue,""), "")</f>
        <v/>
      </c>
      <c r="D5" s="6">
        <v>8472</v>
      </c>
      <c r="E5" s="6">
        <v>50</v>
      </c>
      <c r="F5" s="6">
        <f>SUM(D5:E5)</f>
        <v>8522</v>
      </c>
      <c r="G5" s="6">
        <f>F5/15</f>
        <v>568.13333333333333</v>
      </c>
      <c r="H5" s="6" t="str">
        <f>IFERROR(IF(LoanIsNotPaid*LoanIsGood,InterestAmt,""), "")</f>
        <v/>
      </c>
      <c r="I5" s="6" t="str">
        <f>IFERROR(IF(LoanIsNotPaid*LoanIsGood,EndingBalance,""), "")</f>
        <v/>
      </c>
      <c r="J5" s="3"/>
    </row>
    <row r="6" spans="1:10" x14ac:dyDescent="0.3">
      <c r="A6" s="4">
        <v>2</v>
      </c>
      <c r="B6" s="5">
        <v>46431</v>
      </c>
      <c r="C6" s="6" t="str">
        <f>IFERROR(IF(LoanIsNotPaid*LoanIsGood,LoanValue,""), "")</f>
        <v/>
      </c>
      <c r="D6" s="7">
        <v>2844</v>
      </c>
      <c r="E6" s="6">
        <v>50</v>
      </c>
      <c r="F6" s="6">
        <f t="shared" ref="F6:F31" si="0">SUM(D6:E6)</f>
        <v>2894</v>
      </c>
      <c r="G6" s="6">
        <f t="shared" ref="G6:G31" si="1">F6/15</f>
        <v>192.93333333333334</v>
      </c>
      <c r="H6" s="6" t="str">
        <f>IFERROR(IF(LoanIsNotPaid*LoanIsGood,InterestAmt,""), "")</f>
        <v/>
      </c>
      <c r="I6" s="6" t="str">
        <f>IFERROR(IF(LoanIsNotPaid*LoanIsGood,EndingBalance,""), "")</f>
        <v/>
      </c>
      <c r="J6" s="3"/>
    </row>
    <row r="7" spans="1:10" x14ac:dyDescent="0.3">
      <c r="A7" s="4">
        <v>3</v>
      </c>
      <c r="B7" s="5">
        <v>46432</v>
      </c>
      <c r="C7" s="6" t="str">
        <f>IFERROR(IF(LoanIsNotPaid*LoanIsGood,LoanValue,""), "")</f>
        <v/>
      </c>
      <c r="D7" s="7">
        <v>4221</v>
      </c>
      <c r="E7" s="6">
        <v>50</v>
      </c>
      <c r="F7" s="6">
        <f t="shared" si="0"/>
        <v>4271</v>
      </c>
      <c r="G7" s="6">
        <f t="shared" si="1"/>
        <v>284.73333333333335</v>
      </c>
      <c r="H7" s="6" t="str">
        <f>IFERROR(IF(LoanIsNotPaid*LoanIsGood,InterestAmt,""), "")</f>
        <v/>
      </c>
      <c r="I7" s="6" t="str">
        <f>IFERROR(IF(LoanIsNotPaid*LoanIsGood,EndingBalance,""), "")</f>
        <v/>
      </c>
      <c r="J7" s="3"/>
    </row>
    <row r="8" spans="1:10" x14ac:dyDescent="0.3">
      <c r="A8" s="4">
        <v>4</v>
      </c>
      <c r="B8" s="5">
        <v>46433</v>
      </c>
      <c r="C8" s="6" t="str">
        <f>IFERROR(IF(LoanIsNotPaid*LoanIsGood,LoanValue,""), "")</f>
        <v/>
      </c>
      <c r="D8" s="7">
        <v>84748</v>
      </c>
      <c r="E8" s="6">
        <v>50</v>
      </c>
      <c r="F8" s="6">
        <f t="shared" si="0"/>
        <v>84798</v>
      </c>
      <c r="G8" s="6">
        <f t="shared" si="1"/>
        <v>5653.2</v>
      </c>
      <c r="H8" s="6" t="str">
        <f>IFERROR(IF(LoanIsNotPaid*LoanIsGood,InterestAmt,""), "")</f>
        <v/>
      </c>
      <c r="I8" s="6" t="str">
        <f>IFERROR(IF(LoanIsNotPaid*LoanIsGood,EndingBalance,""), "")</f>
        <v/>
      </c>
      <c r="J8" s="3"/>
    </row>
    <row r="9" spans="1:10" x14ac:dyDescent="0.3">
      <c r="A9" s="4">
        <v>5</v>
      </c>
      <c r="B9" s="5">
        <v>46434</v>
      </c>
      <c r="C9" s="6" t="str">
        <f>IFERROR(IF(LoanIsNotPaid*LoanIsGood,LoanValue,""), "")</f>
        <v/>
      </c>
      <c r="D9" s="7">
        <v>4733</v>
      </c>
      <c r="E9" s="6">
        <v>50</v>
      </c>
      <c r="F9" s="6">
        <f t="shared" si="0"/>
        <v>4783</v>
      </c>
      <c r="G9" s="6">
        <f t="shared" si="1"/>
        <v>318.86666666666667</v>
      </c>
      <c r="H9" s="6" t="str">
        <f>IFERROR(IF(LoanIsNotPaid*LoanIsGood,InterestAmt,""), "")</f>
        <v/>
      </c>
      <c r="I9" s="6" t="str">
        <f>IFERROR(IF(LoanIsNotPaid*LoanIsGood,EndingBalance,""), "")</f>
        <v/>
      </c>
      <c r="J9" s="3"/>
    </row>
    <row r="10" spans="1:10" x14ac:dyDescent="0.3">
      <c r="A10" s="4">
        <v>6</v>
      </c>
      <c r="B10" s="5">
        <v>46435</v>
      </c>
      <c r="C10" s="6" t="str">
        <f>IFERROR(IF(LoanIsNotPaid*LoanIsGood,LoanValue,""), "")</f>
        <v/>
      </c>
      <c r="D10" s="7">
        <v>5938</v>
      </c>
      <c r="E10" s="6">
        <v>50</v>
      </c>
      <c r="F10" s="6">
        <f t="shared" si="0"/>
        <v>5988</v>
      </c>
      <c r="G10" s="6">
        <f t="shared" si="1"/>
        <v>399.2</v>
      </c>
      <c r="H10" s="6" t="str">
        <f>IFERROR(IF(LoanIsNotPaid*LoanIsGood,InterestAmt,""), "")</f>
        <v/>
      </c>
      <c r="I10" s="6" t="str">
        <f>IFERROR(IF(LoanIsNotPaid*LoanIsGood,EndingBalance,""), "")</f>
        <v/>
      </c>
      <c r="J10" s="3"/>
    </row>
    <row r="11" spans="1:10" x14ac:dyDescent="0.3">
      <c r="A11" s="4">
        <v>7</v>
      </c>
      <c r="B11" s="5">
        <v>46436</v>
      </c>
      <c r="C11" s="6" t="str">
        <f>IFERROR(IF(LoanIsNotPaid*LoanIsGood,LoanValue,""), "")</f>
        <v/>
      </c>
      <c r="D11" s="7">
        <v>28474</v>
      </c>
      <c r="E11" s="6">
        <v>50</v>
      </c>
      <c r="F11" s="6">
        <f t="shared" si="0"/>
        <v>28524</v>
      </c>
      <c r="G11" s="6">
        <f t="shared" si="1"/>
        <v>1901.6</v>
      </c>
      <c r="H11" s="6" t="str">
        <f>IFERROR(IF(LoanIsNotPaid*LoanIsGood,InterestAmt,""), "")</f>
        <v/>
      </c>
      <c r="I11" s="6" t="str">
        <f>IFERROR(IF(LoanIsNotPaid*LoanIsGood,EndingBalance,""), "")</f>
        <v/>
      </c>
      <c r="J11" s="3"/>
    </row>
    <row r="12" spans="1:10" x14ac:dyDescent="0.3">
      <c r="A12" s="4">
        <v>8</v>
      </c>
      <c r="B12" s="5">
        <v>46437</v>
      </c>
      <c r="C12" s="6" t="str">
        <f>IFERROR(IF(LoanIsNotPaid*LoanIsGood,LoanValue,""), "")</f>
        <v/>
      </c>
      <c r="D12" s="7">
        <v>3829</v>
      </c>
      <c r="E12" s="6">
        <v>50</v>
      </c>
      <c r="F12" s="6">
        <f t="shared" si="0"/>
        <v>3879</v>
      </c>
      <c r="G12" s="6">
        <f t="shared" si="1"/>
        <v>258.60000000000002</v>
      </c>
      <c r="H12" s="6" t="str">
        <f>IFERROR(IF(LoanIsNotPaid*LoanIsGood,InterestAmt,""), "")</f>
        <v/>
      </c>
      <c r="I12" s="6" t="str">
        <f>IFERROR(IF(LoanIsNotPaid*LoanIsGood,EndingBalance,""), "")</f>
        <v/>
      </c>
      <c r="J12" s="3"/>
    </row>
    <row r="13" spans="1:10" x14ac:dyDescent="0.3">
      <c r="A13" s="4">
        <v>9</v>
      </c>
      <c r="B13" s="5">
        <v>46438</v>
      </c>
      <c r="C13" s="6" t="str">
        <f>IFERROR(IF(LoanIsNotPaid*LoanIsGood,LoanValue,""), "")</f>
        <v/>
      </c>
      <c r="D13" s="7">
        <v>49834</v>
      </c>
      <c r="E13" s="6">
        <v>50</v>
      </c>
      <c r="F13" s="6">
        <f t="shared" si="0"/>
        <v>49884</v>
      </c>
      <c r="G13" s="6">
        <f t="shared" si="1"/>
        <v>3325.6</v>
      </c>
      <c r="H13" s="6" t="str">
        <f>IFERROR(IF(LoanIsNotPaid*LoanIsGood,InterestAmt,""), "")</f>
        <v/>
      </c>
      <c r="I13" s="6" t="str">
        <f>IFERROR(IF(LoanIsNotPaid*LoanIsGood,EndingBalance,""), "")</f>
        <v/>
      </c>
      <c r="J13" s="3"/>
    </row>
    <row r="14" spans="1:10" x14ac:dyDescent="0.3">
      <c r="A14" s="4">
        <v>10</v>
      </c>
      <c r="B14" s="5">
        <v>46439</v>
      </c>
      <c r="C14" s="6" t="str">
        <f>IFERROR(IF(LoanIsNotPaid*LoanIsGood,LoanValue,""), "")</f>
        <v/>
      </c>
      <c r="D14" s="7">
        <v>2884</v>
      </c>
      <c r="E14" s="6">
        <v>50</v>
      </c>
      <c r="F14" s="6">
        <f t="shared" si="0"/>
        <v>2934</v>
      </c>
      <c r="G14" s="6">
        <f t="shared" si="1"/>
        <v>195.6</v>
      </c>
      <c r="H14" s="6" t="str">
        <f>IFERROR(IF(LoanIsNotPaid*LoanIsGood,InterestAmt,""), "")</f>
        <v/>
      </c>
      <c r="I14" s="6" t="str">
        <f>IFERROR(IF(LoanIsNotPaid*LoanIsGood,EndingBalance,""), "")</f>
        <v/>
      </c>
      <c r="J14" s="3"/>
    </row>
    <row r="15" spans="1:10" x14ac:dyDescent="0.3">
      <c r="A15" s="4">
        <v>11</v>
      </c>
      <c r="B15" s="5">
        <v>46440</v>
      </c>
      <c r="C15" s="6" t="str">
        <f>IFERROR(IF(LoanIsNotPaid*LoanIsGood,LoanValue,""), "")</f>
        <v/>
      </c>
      <c r="D15" s="7">
        <v>3923</v>
      </c>
      <c r="E15" s="6">
        <v>50</v>
      </c>
      <c r="F15" s="6">
        <f t="shared" si="0"/>
        <v>3973</v>
      </c>
      <c r="G15" s="6">
        <f t="shared" si="1"/>
        <v>264.86666666666667</v>
      </c>
      <c r="H15" s="6" t="str">
        <f>IFERROR(IF(LoanIsNotPaid*LoanIsGood,InterestAmt,""), "")</f>
        <v/>
      </c>
      <c r="I15" s="6" t="str">
        <f>IFERROR(IF(LoanIsNotPaid*LoanIsGood,EndingBalance,""), "")</f>
        <v/>
      </c>
      <c r="J15" s="3"/>
    </row>
    <row r="16" spans="1:10" x14ac:dyDescent="0.3">
      <c r="A16" s="4">
        <v>12</v>
      </c>
      <c r="B16" s="5">
        <v>46441</v>
      </c>
      <c r="C16" s="6" t="str">
        <f>IFERROR(IF(LoanIsNotPaid*LoanIsGood,LoanValue,""), "")</f>
        <v/>
      </c>
      <c r="D16" s="7">
        <v>2948</v>
      </c>
      <c r="E16" s="6">
        <v>50</v>
      </c>
      <c r="F16" s="6">
        <f t="shared" si="0"/>
        <v>2998</v>
      </c>
      <c r="G16" s="6">
        <f t="shared" si="1"/>
        <v>199.86666666666667</v>
      </c>
      <c r="H16" s="6" t="str">
        <f>IFERROR(IF(LoanIsNotPaid*LoanIsGood,InterestAmt,""), "")</f>
        <v/>
      </c>
      <c r="I16" s="6" t="str">
        <f>IFERROR(IF(LoanIsNotPaid*LoanIsGood,EndingBalance,""), "")</f>
        <v/>
      </c>
      <c r="J16" s="3"/>
    </row>
    <row r="17" spans="1:10" x14ac:dyDescent="0.3">
      <c r="A17" s="4">
        <v>13</v>
      </c>
      <c r="B17" s="5">
        <v>46442</v>
      </c>
      <c r="C17" s="6" t="str">
        <f>IFERROR(IF(LoanIsNotPaid*LoanIsGood,LoanValue,""), "")</f>
        <v/>
      </c>
      <c r="D17" s="7">
        <v>3920</v>
      </c>
      <c r="E17" s="6">
        <v>50</v>
      </c>
      <c r="F17" s="6">
        <f t="shared" si="0"/>
        <v>3970</v>
      </c>
      <c r="G17" s="6">
        <f t="shared" si="1"/>
        <v>264.66666666666669</v>
      </c>
      <c r="H17" s="6" t="str">
        <f>IFERROR(IF(LoanIsNotPaid*LoanIsGood,InterestAmt,""), "")</f>
        <v/>
      </c>
      <c r="I17" s="6" t="str">
        <f>IFERROR(IF(LoanIsNotPaid*LoanIsGood,EndingBalance,""), "")</f>
        <v/>
      </c>
      <c r="J17" s="3"/>
    </row>
    <row r="18" spans="1:10" x14ac:dyDescent="0.3">
      <c r="A18" s="4">
        <v>14</v>
      </c>
      <c r="B18" s="5">
        <v>46443</v>
      </c>
      <c r="C18" s="6" t="str">
        <f>IFERROR(IF(LoanIsNotPaid*LoanIsGood,LoanValue,""), "")</f>
        <v/>
      </c>
      <c r="D18" s="7">
        <v>4934</v>
      </c>
      <c r="E18" s="6">
        <v>50</v>
      </c>
      <c r="F18" s="6">
        <f t="shared" si="0"/>
        <v>4984</v>
      </c>
      <c r="G18" s="6">
        <f t="shared" si="1"/>
        <v>332.26666666666665</v>
      </c>
      <c r="H18" s="6" t="str">
        <f>IFERROR(IF(LoanIsNotPaid*LoanIsGood,InterestAmt,""), "")</f>
        <v/>
      </c>
      <c r="I18" s="6" t="str">
        <f>IFERROR(IF(LoanIsNotPaid*LoanIsGood,EndingBalance,""), "")</f>
        <v/>
      </c>
      <c r="J18" s="3"/>
    </row>
    <row r="19" spans="1:10" x14ac:dyDescent="0.3">
      <c r="A19" s="4">
        <v>15</v>
      </c>
      <c r="B19" s="5">
        <v>46444</v>
      </c>
      <c r="C19" s="6" t="str">
        <f>IFERROR(IF(LoanIsNotPaid*LoanIsGood,LoanValue,""), "")</f>
        <v/>
      </c>
      <c r="D19" s="7">
        <v>29348</v>
      </c>
      <c r="E19" s="6">
        <v>50</v>
      </c>
      <c r="F19" s="6">
        <f t="shared" si="0"/>
        <v>29398</v>
      </c>
      <c r="G19" s="6">
        <f t="shared" si="1"/>
        <v>1959.8666666666666</v>
      </c>
      <c r="H19" s="6" t="str">
        <f>IFERROR(IF(LoanIsNotPaid*LoanIsGood,InterestAmt,""), "")</f>
        <v/>
      </c>
      <c r="I19" s="6" t="str">
        <f>IFERROR(IF(LoanIsNotPaid*LoanIsGood,EndingBalance,""), "")</f>
        <v/>
      </c>
      <c r="J19" s="3"/>
    </row>
    <row r="20" spans="1:10" x14ac:dyDescent="0.3">
      <c r="A20" s="4">
        <v>16</v>
      </c>
      <c r="B20" s="5">
        <v>46445</v>
      </c>
      <c r="C20" s="6" t="str">
        <f>IFERROR(IF(LoanIsNotPaid*LoanIsGood,LoanValue,""), "")</f>
        <v/>
      </c>
      <c r="D20" s="7">
        <v>2947</v>
      </c>
      <c r="E20" s="6">
        <v>50</v>
      </c>
      <c r="F20" s="6">
        <f t="shared" si="0"/>
        <v>2997</v>
      </c>
      <c r="G20" s="6">
        <f t="shared" si="1"/>
        <v>199.8</v>
      </c>
      <c r="H20" s="6" t="str">
        <f>IFERROR(IF(LoanIsNotPaid*LoanIsGood,InterestAmt,""), "")</f>
        <v/>
      </c>
      <c r="I20" s="6" t="str">
        <f>IFERROR(IF(LoanIsNotPaid*LoanIsGood,EndingBalance,""), "")</f>
        <v/>
      </c>
      <c r="J20" s="3"/>
    </row>
    <row r="21" spans="1:10" x14ac:dyDescent="0.3">
      <c r="A21" s="4">
        <v>17</v>
      </c>
      <c r="B21" s="5">
        <v>46446</v>
      </c>
      <c r="C21" s="6" t="str">
        <f>IFERROR(IF(LoanIsNotPaid*LoanIsGood,LoanValue,""), "")</f>
        <v/>
      </c>
      <c r="D21" s="7">
        <v>2845</v>
      </c>
      <c r="E21" s="6">
        <v>50</v>
      </c>
      <c r="F21" s="6">
        <f t="shared" si="0"/>
        <v>2895</v>
      </c>
      <c r="G21" s="6">
        <f t="shared" si="1"/>
        <v>193</v>
      </c>
      <c r="H21" s="6" t="str">
        <f>IFERROR(IF(LoanIsNotPaid*LoanIsGood,InterestAmt,""), "")</f>
        <v/>
      </c>
      <c r="I21" s="6" t="str">
        <f>IFERROR(IF(LoanIsNotPaid*LoanIsGood,EndingBalance,""), "")</f>
        <v/>
      </c>
      <c r="J21" s="3"/>
    </row>
    <row r="22" spans="1:10" x14ac:dyDescent="0.3">
      <c r="A22" s="4">
        <v>18</v>
      </c>
      <c r="B22" s="5">
        <v>46447</v>
      </c>
      <c r="C22" s="6" t="str">
        <f>IFERROR(IF(LoanIsNotPaid*LoanIsGood,LoanValue,""), "")</f>
        <v/>
      </c>
      <c r="D22" s="8">
        <v>9383</v>
      </c>
      <c r="E22" s="6">
        <v>50</v>
      </c>
      <c r="F22" s="6">
        <f t="shared" si="0"/>
        <v>9433</v>
      </c>
      <c r="G22" s="6">
        <f t="shared" si="1"/>
        <v>628.86666666666667</v>
      </c>
      <c r="H22" s="6" t="str">
        <f>IFERROR(IF(LoanIsNotPaid*LoanIsGood,InterestAmt,""), "")</f>
        <v/>
      </c>
      <c r="I22" s="6" t="str">
        <f>IFERROR(IF(LoanIsNotPaid*LoanIsGood,EndingBalance,""), "")</f>
        <v/>
      </c>
      <c r="J22" s="1"/>
    </row>
    <row r="23" spans="1:10" x14ac:dyDescent="0.3">
      <c r="A23" s="4">
        <v>19</v>
      </c>
      <c r="B23" s="5">
        <v>46448</v>
      </c>
      <c r="C23" s="6" t="str">
        <f>IFERROR(IF(LoanIsNotPaid*LoanIsGood,LoanValue,""), "")</f>
        <v/>
      </c>
      <c r="D23" s="8">
        <v>9283</v>
      </c>
      <c r="E23" s="6">
        <v>50</v>
      </c>
      <c r="F23" s="6">
        <f t="shared" si="0"/>
        <v>9333</v>
      </c>
      <c r="G23" s="6">
        <f t="shared" si="1"/>
        <v>622.20000000000005</v>
      </c>
      <c r="H23" s="6" t="str">
        <f>IFERROR(IF(LoanIsNotPaid*LoanIsGood,InterestAmt,""), "")</f>
        <v/>
      </c>
      <c r="I23" s="6" t="str">
        <f>IFERROR(IF(LoanIsNotPaid*LoanIsGood,EndingBalance,""), "")</f>
        <v/>
      </c>
      <c r="J23" s="1"/>
    </row>
    <row r="24" spans="1:10" x14ac:dyDescent="0.3">
      <c r="A24" s="4">
        <v>20</v>
      </c>
      <c r="B24" s="5">
        <v>46449</v>
      </c>
      <c r="C24" s="6" t="str">
        <f>IFERROR(IF(LoanIsNotPaid*LoanIsGood,LoanValue,""), "")</f>
        <v/>
      </c>
      <c r="D24" s="8">
        <v>9183</v>
      </c>
      <c r="E24" s="6">
        <v>50</v>
      </c>
      <c r="F24" s="6">
        <f t="shared" si="0"/>
        <v>9233</v>
      </c>
      <c r="G24" s="6">
        <f t="shared" si="1"/>
        <v>615.5333333333333</v>
      </c>
      <c r="H24" s="6" t="str">
        <f>IFERROR(IF(LoanIsNotPaid*LoanIsGood,InterestAmt,""), "")</f>
        <v/>
      </c>
      <c r="I24" s="6" t="str">
        <f>IFERROR(IF(LoanIsNotPaid*LoanIsGood,EndingBalance,""), "")</f>
        <v/>
      </c>
      <c r="J24" s="1"/>
    </row>
    <row r="25" spans="1:10" x14ac:dyDescent="0.3">
      <c r="A25" s="4">
        <v>21</v>
      </c>
      <c r="B25" s="5">
        <v>46450</v>
      </c>
      <c r="C25" s="6" t="str">
        <f>IFERROR(IF(LoanIsNotPaid*LoanIsGood,LoanValue,""), "")</f>
        <v/>
      </c>
      <c r="D25" s="8">
        <v>1673</v>
      </c>
      <c r="E25" s="6">
        <v>50</v>
      </c>
      <c r="F25" s="6">
        <f t="shared" si="0"/>
        <v>1723</v>
      </c>
      <c r="G25" s="6">
        <f t="shared" si="1"/>
        <v>114.86666666666666</v>
      </c>
      <c r="H25" s="6" t="str">
        <f>IFERROR(IF(LoanIsNotPaid*LoanIsGood,InterestAmt,""), "")</f>
        <v/>
      </c>
      <c r="I25" s="6" t="str">
        <f>IFERROR(IF(LoanIsNotPaid*LoanIsGood,EndingBalance,""), "")</f>
        <v/>
      </c>
      <c r="J25" s="1"/>
    </row>
    <row r="26" spans="1:10" x14ac:dyDescent="0.3">
      <c r="A26" s="4">
        <v>22</v>
      </c>
      <c r="B26" s="5">
        <v>46451</v>
      </c>
      <c r="C26" s="6" t="str">
        <f>IFERROR(IF(LoanIsNotPaid*LoanIsGood,LoanValue,""), "")</f>
        <v/>
      </c>
      <c r="D26" s="8">
        <v>4782</v>
      </c>
      <c r="E26" s="6">
        <v>50</v>
      </c>
      <c r="F26" s="6">
        <f t="shared" si="0"/>
        <v>4832</v>
      </c>
      <c r="G26" s="6">
        <f t="shared" si="1"/>
        <v>322.13333333333333</v>
      </c>
      <c r="H26" s="6" t="str">
        <f>IFERROR(IF(LoanIsNotPaid*LoanIsGood,InterestAmt,""), "")</f>
        <v/>
      </c>
      <c r="I26" s="6" t="str">
        <f>IFERROR(IF(LoanIsNotPaid*LoanIsGood,EndingBalance,""), "")</f>
        <v/>
      </c>
      <c r="J26" s="1"/>
    </row>
    <row r="27" spans="1:10" x14ac:dyDescent="0.3">
      <c r="A27" s="4">
        <v>23</v>
      </c>
      <c r="B27" s="5">
        <v>46452</v>
      </c>
      <c r="C27" s="6" t="str">
        <f>IFERROR(IF(LoanIsNotPaid*LoanIsGood,LoanValue,""), "")</f>
        <v/>
      </c>
      <c r="D27" s="8">
        <v>2873</v>
      </c>
      <c r="E27" s="6">
        <v>50</v>
      </c>
      <c r="F27" s="6">
        <f t="shared" si="0"/>
        <v>2923</v>
      </c>
      <c r="G27" s="6">
        <f t="shared" si="1"/>
        <v>194.86666666666667</v>
      </c>
      <c r="H27" s="6" t="str">
        <f>IFERROR(IF(LoanIsNotPaid*LoanIsGood,InterestAmt,""), "")</f>
        <v/>
      </c>
      <c r="I27" s="6" t="str">
        <f>IFERROR(IF(LoanIsNotPaid*LoanIsGood,EndingBalance,""), "")</f>
        <v/>
      </c>
      <c r="J27" s="1"/>
    </row>
    <row r="28" spans="1:10" x14ac:dyDescent="0.3">
      <c r="A28" s="4">
        <v>24</v>
      </c>
      <c r="B28" s="5">
        <v>46453</v>
      </c>
      <c r="C28" s="6" t="str">
        <f>IFERROR(IF(LoanIsNotPaid*LoanIsGood,LoanValue,""), "")</f>
        <v/>
      </c>
      <c r="D28" s="8">
        <v>5729</v>
      </c>
      <c r="E28" s="6">
        <v>50</v>
      </c>
      <c r="F28" s="6">
        <f t="shared" si="0"/>
        <v>5779</v>
      </c>
      <c r="G28" s="6">
        <f t="shared" si="1"/>
        <v>385.26666666666665</v>
      </c>
      <c r="H28" s="6" t="str">
        <f>IFERROR(IF(LoanIsNotPaid*LoanIsGood,InterestAmt,""), "")</f>
        <v/>
      </c>
      <c r="I28" s="6" t="str">
        <f>IFERROR(IF(LoanIsNotPaid*LoanIsGood,EndingBalance,""), "")</f>
        <v/>
      </c>
      <c r="J28" s="1"/>
    </row>
    <row r="29" spans="1:10" x14ac:dyDescent="0.3">
      <c r="A29" s="4">
        <v>25</v>
      </c>
      <c r="B29" s="5">
        <v>46454</v>
      </c>
      <c r="C29" s="6" t="str">
        <f>IFERROR(IF(LoanIsNotPaid*LoanIsGood,LoanValue,""), "")</f>
        <v/>
      </c>
      <c r="D29" s="8">
        <v>2683</v>
      </c>
      <c r="E29" s="6">
        <v>50</v>
      </c>
      <c r="F29" s="6">
        <f t="shared" si="0"/>
        <v>2733</v>
      </c>
      <c r="G29" s="6">
        <f t="shared" si="1"/>
        <v>182.2</v>
      </c>
      <c r="H29" s="6" t="str">
        <f>IFERROR(IF(LoanIsNotPaid*LoanIsGood,InterestAmt,""), "")</f>
        <v/>
      </c>
      <c r="I29" s="6" t="str">
        <f>IFERROR(IF(LoanIsNotPaid*LoanIsGood,EndingBalance,""), "")</f>
        <v/>
      </c>
      <c r="J29" s="1"/>
    </row>
    <row r="30" spans="1:10" x14ac:dyDescent="0.3">
      <c r="A30" s="4">
        <v>26</v>
      </c>
      <c r="B30" s="5">
        <v>46455</v>
      </c>
      <c r="C30" s="6" t="str">
        <f>IFERROR(IF(LoanIsNotPaid*LoanIsGood,LoanValue,""), "")</f>
        <v/>
      </c>
      <c r="D30" s="8">
        <v>4872</v>
      </c>
      <c r="E30" s="6">
        <v>50</v>
      </c>
      <c r="F30" s="6">
        <f t="shared" si="0"/>
        <v>4922</v>
      </c>
      <c r="G30" s="6">
        <f t="shared" si="1"/>
        <v>328.13333333333333</v>
      </c>
      <c r="H30" s="6" t="str">
        <f>IFERROR(IF(LoanIsNotPaid*LoanIsGood,InterestAmt,""), "")</f>
        <v/>
      </c>
      <c r="I30" s="6" t="str">
        <f>IFERROR(IF(LoanIsNotPaid*LoanIsGood,EndingBalance,""), "")</f>
        <v/>
      </c>
      <c r="J30" s="1"/>
    </row>
    <row r="31" spans="1:10" x14ac:dyDescent="0.3">
      <c r="A31" s="4">
        <v>27</v>
      </c>
      <c r="B31" s="5">
        <v>46456</v>
      </c>
      <c r="C31" s="6" t="str">
        <f>IFERROR(IF(LoanIsNotPaid*LoanIsGood,LoanValue,""), "")</f>
        <v/>
      </c>
      <c r="D31" s="8">
        <v>4922</v>
      </c>
      <c r="E31" s="6">
        <v>50</v>
      </c>
      <c r="F31" s="6">
        <f t="shared" si="0"/>
        <v>4972</v>
      </c>
      <c r="G31" s="6">
        <f t="shared" si="1"/>
        <v>331.46666666666664</v>
      </c>
      <c r="H31" s="6" t="str">
        <f>IFERROR(IF(LoanIsNotPaid*LoanIsGood,InterestAmt,""), "")</f>
        <v/>
      </c>
      <c r="I31" s="6" t="str">
        <f>IFERROR(IF(LoanIsNotPaid*LoanIsGood,EndingBalance,""), "")</f>
        <v/>
      </c>
      <c r="J31" s="1"/>
    </row>
    <row r="32" spans="1:10" x14ac:dyDescent="0.3">
      <c r="A32" s="9"/>
      <c r="B32" s="10"/>
      <c r="C32" s="10"/>
      <c r="D32" s="10"/>
      <c r="E32" s="10"/>
      <c r="F32" s="10"/>
      <c r="G32" s="10"/>
      <c r="H32" s="10"/>
      <c r="I32" s="11"/>
      <c r="J32" s="1"/>
    </row>
    <row r="33" spans="1:10" x14ac:dyDescent="0.3">
      <c r="A33" s="12"/>
      <c r="B33" s="1"/>
      <c r="C33" s="1"/>
      <c r="D33" s="1"/>
      <c r="E33" s="1"/>
      <c r="F33" s="1"/>
      <c r="G33" s="1"/>
      <c r="H33" s="1"/>
      <c r="I33" s="13"/>
      <c r="J33" s="1"/>
    </row>
    <row r="34" spans="1:10" x14ac:dyDescent="0.3">
      <c r="A34" s="12"/>
      <c r="B34" s="1"/>
      <c r="C34" s="1"/>
      <c r="D34" s="1"/>
      <c r="E34" s="1"/>
      <c r="F34" s="1"/>
      <c r="G34" s="1"/>
      <c r="H34" s="1"/>
      <c r="I34" s="13"/>
      <c r="J34" s="1"/>
    </row>
    <row r="35" spans="1:10" x14ac:dyDescent="0.3">
      <c r="A35" s="12"/>
      <c r="B35" s="1"/>
      <c r="C35" s="1"/>
      <c r="D35" s="1"/>
      <c r="E35" s="1"/>
      <c r="F35" s="1"/>
      <c r="G35" s="1"/>
      <c r="H35" s="1"/>
      <c r="I35" s="13"/>
      <c r="J35" s="1"/>
    </row>
    <row r="36" spans="1:10" x14ac:dyDescent="0.3">
      <c r="A36" s="12"/>
      <c r="B36" s="1"/>
      <c r="C36" s="1"/>
      <c r="D36" s="1"/>
      <c r="E36" s="1"/>
      <c r="F36" s="1"/>
      <c r="G36" s="1"/>
      <c r="H36" s="1"/>
      <c r="I36" s="13"/>
      <c r="J36" s="1"/>
    </row>
    <row r="37" spans="1:10" x14ac:dyDescent="0.3">
      <c r="A37" s="12"/>
      <c r="B37" s="1"/>
      <c r="C37" s="1"/>
      <c r="D37" s="1"/>
      <c r="E37" s="1"/>
      <c r="F37" s="1"/>
      <c r="G37" s="1"/>
      <c r="H37" s="1"/>
      <c r="I37" s="13"/>
      <c r="J37" s="1"/>
    </row>
    <row r="38" spans="1:10" x14ac:dyDescent="0.3">
      <c r="A38" s="12"/>
      <c r="B38" s="1"/>
      <c r="C38" s="1"/>
      <c r="D38" s="1"/>
      <c r="E38" s="1"/>
      <c r="F38" s="1"/>
      <c r="G38" s="1"/>
      <c r="H38" s="1"/>
      <c r="I38" s="13"/>
      <c r="J38" s="1"/>
    </row>
    <row r="39" spans="1:10" x14ac:dyDescent="0.3">
      <c r="A39" s="12"/>
      <c r="B39" s="1"/>
      <c r="C39" s="1"/>
      <c r="D39" s="1"/>
      <c r="E39" s="1"/>
      <c r="F39" s="1"/>
      <c r="G39" s="1"/>
      <c r="H39" s="1"/>
      <c r="I39" s="13"/>
      <c r="J39" s="1"/>
    </row>
    <row r="40" spans="1:10" x14ac:dyDescent="0.3">
      <c r="A40" s="12"/>
      <c r="B40" s="1"/>
      <c r="C40" s="1"/>
      <c r="D40" s="1"/>
      <c r="E40" s="1"/>
      <c r="F40" s="1"/>
      <c r="G40" s="1"/>
      <c r="H40" s="1"/>
      <c r="I40" s="13"/>
      <c r="J40" s="1"/>
    </row>
    <row r="41" spans="1:10" x14ac:dyDescent="0.3">
      <c r="A41" s="12"/>
      <c r="B41" s="1"/>
      <c r="C41" s="1"/>
      <c r="D41" s="1"/>
      <c r="E41" s="1"/>
      <c r="F41" s="1"/>
      <c r="G41" s="1"/>
      <c r="H41" s="1"/>
      <c r="I41" s="13"/>
      <c r="J41" s="1"/>
    </row>
    <row r="42" spans="1:10" x14ac:dyDescent="0.3">
      <c r="A42" s="12"/>
      <c r="B42" s="1"/>
      <c r="C42" s="1"/>
      <c r="D42" s="1"/>
      <c r="E42" s="1"/>
      <c r="F42" s="1"/>
      <c r="G42" s="1"/>
      <c r="H42" s="1"/>
      <c r="I42" s="13"/>
      <c r="J42" s="1"/>
    </row>
    <row r="43" spans="1:10" x14ac:dyDescent="0.3">
      <c r="A43" s="12"/>
      <c r="B43" s="1"/>
      <c r="C43" s="1"/>
      <c r="D43" s="1"/>
      <c r="E43" s="1"/>
      <c r="F43" s="1"/>
      <c r="G43" s="1"/>
      <c r="H43" s="1"/>
      <c r="I43" s="13"/>
      <c r="J43" s="1"/>
    </row>
    <row r="44" spans="1:10" x14ac:dyDescent="0.3">
      <c r="A44" s="12"/>
      <c r="B44" s="1"/>
      <c r="C44" s="1"/>
      <c r="D44" s="1"/>
      <c r="E44" s="1"/>
      <c r="F44" s="1"/>
      <c r="G44" s="1"/>
      <c r="H44" s="1"/>
      <c r="I44" s="13"/>
      <c r="J44" s="1"/>
    </row>
    <row r="45" spans="1:10" x14ac:dyDescent="0.3">
      <c r="A45" s="12"/>
      <c r="B45" s="1"/>
      <c r="C45" s="1"/>
      <c r="D45" s="1"/>
      <c r="E45" s="1"/>
      <c r="F45" s="1"/>
      <c r="G45" s="1"/>
      <c r="H45" s="1"/>
      <c r="I45" s="13"/>
      <c r="J45" s="1"/>
    </row>
    <row r="46" spans="1:10" x14ac:dyDescent="0.3">
      <c r="A46" s="14"/>
      <c r="B46" s="15"/>
      <c r="C46" s="15"/>
      <c r="D46" s="15"/>
      <c r="E46" s="15"/>
      <c r="F46" s="15"/>
      <c r="G46" s="15"/>
      <c r="H46" s="15"/>
      <c r="I46" s="16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1">
    <mergeCell ref="A1:I2"/>
  </mergeCells>
  <conditionalFormatting sqref="F5:F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{3240EB45-F8D2-4AFC-B978-69D81B0B5F8E}</x14:id>
        </ext>
      </extLst>
    </cfRule>
  </conditionalFormatting>
  <conditionalFormatting sqref="H5:H3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{C4B016FD-124F-4F1F-BEAA-4521B1C971C3}</x14:id>
        </ext>
      </extLst>
    </cfRule>
  </conditionalFormatting>
  <conditionalFormatting sqref="J5:J2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{BFF678D1-B5DE-41F5-9E13-BB83729A88D5}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40EB45-F8D2-4AFC-B978-69D81B0B5F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F5:F31</xm:sqref>
        </x14:conditionalFormatting>
        <x14:conditionalFormatting xmlns:xm="http://schemas.microsoft.com/office/excel/2006/main">
          <x14:cfRule type="dataBar" id="{C4B016FD-124F-4F1F-BEAA-4521B1C971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H5:H31</xm:sqref>
        </x14:conditionalFormatting>
        <x14:conditionalFormatting xmlns:xm="http://schemas.microsoft.com/office/excel/2006/main">
          <x14:cfRule type="dataBar" id="{BFF678D1-B5DE-41F5-9E13-BB83729A88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J5:J21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2022-11-05T10:54:58Z</cp:lastPrinted>
  <dcterms:created xsi:type="dcterms:W3CDTF">2022-11-01T14:00:40Z</dcterms:created>
  <dcterms:modified xsi:type="dcterms:W3CDTF">2022-11-05T10:55:20Z</dcterms:modified>
</cp:coreProperties>
</file>