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B3F7402F-D939-4972-AD2E-548C33868BD5}" xr6:coauthVersionLast="47" xr6:coauthVersionMax="47" xr10:uidLastSave="{00000000-0000-0000-0000-000000000000}"/>
  <bookViews>
    <workbookView xWindow="-108" yWindow="-108" windowWidth="23256" windowHeight="12456" xr2:uid="{CE571B85-2F9B-47DE-9F03-84CD79BCE1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8" i="1" s="1"/>
  <c r="C25" i="1"/>
  <c r="C28" i="1" s="1"/>
  <c r="C30" i="1" s="1"/>
  <c r="D25" i="1"/>
  <c r="D28" i="1" s="1"/>
  <c r="D30" i="1" s="1"/>
  <c r="E25" i="1"/>
  <c r="E28" i="1" s="1"/>
  <c r="F25" i="1"/>
  <c r="F26" i="1" s="1"/>
  <c r="E26" i="1" l="1"/>
  <c r="E27" i="1" s="1"/>
  <c r="F28" i="1"/>
  <c r="F30" i="1" s="1"/>
  <c r="D26" i="1"/>
  <c r="D27" i="1" s="1"/>
  <c r="B26" i="1"/>
  <c r="C26" i="1"/>
  <c r="C27" i="1" s="1"/>
  <c r="E30" i="1"/>
  <c r="B27" i="1"/>
  <c r="B30" i="1"/>
  <c r="F27" i="1" l="1"/>
</calcChain>
</file>

<file path=xl/sharedStrings.xml><?xml version="1.0" encoding="utf-8"?>
<sst xmlns="http://schemas.openxmlformats.org/spreadsheetml/2006/main" count="23" uniqueCount="18">
  <si>
    <t>MORTGAGE REFINANCING CALCULATOR</t>
  </si>
  <si>
    <t>Compound Period</t>
  </si>
  <si>
    <t>Mortgage Information</t>
  </si>
  <si>
    <t>Option 01</t>
  </si>
  <si>
    <t>Option 02</t>
  </si>
  <si>
    <t>Option 03</t>
  </si>
  <si>
    <t>Option 04</t>
  </si>
  <si>
    <t>Option 05</t>
  </si>
  <si>
    <t>Loan Amount</t>
  </si>
  <si>
    <t>Annual Interest Rate</t>
  </si>
  <si>
    <t>Term of Loan (in Years)</t>
  </si>
  <si>
    <t>Payment</t>
  </si>
  <si>
    <t>Monthly Interest Rate</t>
  </si>
  <si>
    <t>Initial Monthly Interest</t>
  </si>
  <si>
    <t>Initial Monthly Principal</t>
  </si>
  <si>
    <t>Monthly Payment (PI)</t>
  </si>
  <si>
    <t>Extra Monthly Payment</t>
  </si>
  <si>
    <t>Total Monthly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</si>
</sst>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Loan Amount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Sheet1!$B$5:$F$5</c:f>
              <c:strCache>
                <c:ptCount val="5"/>
                <c:pt idx="0">
                  <c:v>Option 01</c:v>
                </c:pt>
                <c:pt idx="1">
                  <c:v>Option 02</c:v>
                </c:pt>
                <c:pt idx="2">
                  <c:v>Option 03</c:v>
                </c:pt>
                <c:pt idx="3">
                  <c:v>Option 04</c:v>
                </c:pt>
                <c:pt idx="4">
                  <c:v>Option 05</c:v>
                </c:pt>
              </c:strCache>
            </c:strRef>
          </c:cat>
          <c:val>
            <c:numRef>
              <c:f>Sheet1!$B$6:$F$6</c:f>
              <c:numCache>
                <c:formatCode>_("$"* #,##0.00_);_("$"* \(#,##0.00\);_("$"* "-"??_);_(@_)</c:formatCode>
                <c:ptCount val="5"/>
                <c:pt idx="0">
                  <c:v>726283</c:v>
                </c:pt>
                <c:pt idx="1">
                  <c:v>75351</c:v>
                </c:pt>
                <c:pt idx="2">
                  <c:v>421112</c:v>
                </c:pt>
                <c:pt idx="3">
                  <c:v>163672</c:v>
                </c:pt>
                <c:pt idx="4">
                  <c:v>836541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B-4A09-93C1-4ECF76CAB7C6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Annual Interest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Sheet1!$B$5:$F$5</c:f>
              <c:strCache>
                <c:ptCount val="5"/>
                <c:pt idx="0">
                  <c:v>Option 01</c:v>
                </c:pt>
                <c:pt idx="1">
                  <c:v>Option 02</c:v>
                </c:pt>
                <c:pt idx="2">
                  <c:v>Option 03</c:v>
                </c:pt>
                <c:pt idx="3">
                  <c:v>Option 04</c:v>
                </c:pt>
                <c:pt idx="4">
                  <c:v>Option 05</c:v>
                </c:pt>
              </c:strCache>
            </c:strRef>
          </c:cat>
          <c:val>
            <c:numRef>
              <c:f>Sheet1!$B$7:$F$7</c:f>
              <c:numCache>
                <c:formatCode>0%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B-4A09-93C1-4ECF76CAB7C6}"/>
            </c:ext>
          </c:extLst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Term of Loan (in Years)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Sheet1!$B$5:$F$5</c:f>
              <c:strCache>
                <c:ptCount val="5"/>
                <c:pt idx="0">
                  <c:v>Option 01</c:v>
                </c:pt>
                <c:pt idx="1">
                  <c:v>Option 02</c:v>
                </c:pt>
                <c:pt idx="2">
                  <c:v>Option 03</c:v>
                </c:pt>
                <c:pt idx="3">
                  <c:v>Option 04</c:v>
                </c:pt>
                <c:pt idx="4">
                  <c:v>Option 05</c:v>
                </c:pt>
              </c:strCache>
            </c:strRef>
          </c:cat>
          <c:val>
            <c:numRef>
              <c:f>Sheet1!$B$8:$F$8</c:f>
              <c:numCache>
                <c:formatCode>General</c:formatCode>
                <c:ptCount val="5"/>
                <c:pt idx="0">
                  <c:v>30</c:v>
                </c:pt>
                <c:pt idx="1">
                  <c:v>12</c:v>
                </c:pt>
                <c:pt idx="2">
                  <c:v>34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B-4A09-93C1-4ECF76CA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221184"/>
        <c:axId val="195232416"/>
      </c:barChart>
      <c:catAx>
        <c:axId val="19522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5232416"/>
        <c:crosses val="autoZero"/>
        <c:auto val="1"/>
        <c:lblAlgn val="ctr"/>
        <c:lblOffset val="100"/>
        <c:noMultiLvlLbl val="0"/>
      </c:catAx>
      <c:valAx>
        <c:axId val="195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522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Sheet1!$B$24</c:f>
              <c:strCache>
                <c:ptCount val="1"/>
                <c:pt idx="0">
                  <c:v>Option 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Sheet1!$A$25:$A$30</c:f>
              <c:strCache>
                <c:ptCount val="6"/>
                <c:pt idx="0">
                  <c:v>Monthly Interest Rate</c:v>
                </c:pt>
                <c:pt idx="1">
                  <c:v>Initial Monthly Interest</c:v>
                </c:pt>
                <c:pt idx="2">
                  <c:v>Initial Monthly Principal</c:v>
                </c:pt>
                <c:pt idx="3">
                  <c:v>Monthly Payment (PI)</c:v>
                </c:pt>
                <c:pt idx="4">
                  <c:v>Extra Monthly Payment</c:v>
                </c:pt>
                <c:pt idx="5">
                  <c:v>Total Monthly Payment</c:v>
                </c:pt>
              </c:strCache>
            </c:strRef>
          </c:cat>
          <c:val>
            <c:numRef>
              <c:f>Sheet1!$B$25:$B$30</c:f>
              <c:numCache>
                <c:formatCode>General</c:formatCode>
                <c:ptCount val="6"/>
                <c:pt idx="0">
                  <c:v>2.4999999999999467E-3</c:v>
                </c:pt>
                <c:pt idx="1">
                  <c:v>1815.7074999999613</c:v>
                </c:pt>
                <c:pt idx="2">
                  <c:v>1246.3309242912787</c:v>
                </c:pt>
                <c:pt idx="3">
                  <c:v>3062.0384242912401</c:v>
                </c:pt>
                <c:pt idx="5">
                  <c:v>3062.0384242912401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8A8-B9DC-B91E3D8493A2}"/>
            </c:ext>
          </c:extLst>
        </c:ser>
        <c:ser>
          <c:idx val="1"/>
          <c:order val="1"/>
          <c:tx>
            <c:strRef>
              <c:f>Sheet1!$C$24</c:f>
              <c:strCache>
                <c:ptCount val="1"/>
                <c:pt idx="0">
                  <c:v>Option 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Sheet1!$A$25:$A$30</c:f>
              <c:strCache>
                <c:ptCount val="6"/>
                <c:pt idx="0">
                  <c:v>Monthly Interest Rate</c:v>
                </c:pt>
                <c:pt idx="1">
                  <c:v>Initial Monthly Interest</c:v>
                </c:pt>
                <c:pt idx="2">
                  <c:v>Initial Monthly Principal</c:v>
                </c:pt>
                <c:pt idx="3">
                  <c:v>Monthly Payment (PI)</c:v>
                </c:pt>
                <c:pt idx="4">
                  <c:v>Extra Monthly Payment</c:v>
                </c:pt>
                <c:pt idx="5">
                  <c:v>Total Monthly Payment</c:v>
                </c:pt>
              </c:strCache>
            </c:strRef>
          </c:cat>
          <c:val>
            <c:numRef>
              <c:f>Sheet1!$C$25:$C$30</c:f>
              <c:numCache>
                <c:formatCode>General</c:formatCode>
                <c:ptCount val="6"/>
                <c:pt idx="0">
                  <c:v>3.3333333333334103E-3</c:v>
                </c:pt>
                <c:pt idx="1">
                  <c:v>251.17000000000581</c:v>
                </c:pt>
                <c:pt idx="2">
                  <c:v>408.54938126008716</c:v>
                </c:pt>
                <c:pt idx="3">
                  <c:v>659.71938126009297</c:v>
                </c:pt>
                <c:pt idx="5">
                  <c:v>659.71938126009297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2-48A8-B9DC-B91E3D8493A2}"/>
            </c:ext>
          </c:extLst>
        </c:ser>
        <c:ser>
          <c:idx val="2"/>
          <c:order val="2"/>
          <c:tx>
            <c:strRef>
              <c:f>Sheet1!$D$24</c:f>
              <c:strCache>
                <c:ptCount val="1"/>
                <c:pt idx="0">
                  <c:v>Option 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Sheet1!$A$25:$A$30</c:f>
              <c:strCache>
                <c:ptCount val="6"/>
                <c:pt idx="0">
                  <c:v>Monthly Interest Rate</c:v>
                </c:pt>
                <c:pt idx="1">
                  <c:v>Initial Monthly Interest</c:v>
                </c:pt>
                <c:pt idx="2">
                  <c:v>Initial Monthly Principal</c:v>
                </c:pt>
                <c:pt idx="3">
                  <c:v>Monthly Payment (PI)</c:v>
                </c:pt>
                <c:pt idx="4">
                  <c:v>Extra Monthly Payment</c:v>
                </c:pt>
                <c:pt idx="5">
                  <c:v>Total Monthly Payment</c:v>
                </c:pt>
              </c:strCache>
            </c:strRef>
          </c:cat>
          <c:val>
            <c:numRef>
              <c:f>Sheet1!$D$25:$D$30</c:f>
              <c:numCache>
                <c:formatCode>General</c:formatCode>
                <c:ptCount val="6"/>
                <c:pt idx="0">
                  <c:v>5.833333333333357E-3</c:v>
                </c:pt>
                <c:pt idx="1">
                  <c:v>2456.4866666666767</c:v>
                </c:pt>
                <c:pt idx="2">
                  <c:v>252.45363098150165</c:v>
                </c:pt>
                <c:pt idx="3">
                  <c:v>2708.9402976481783</c:v>
                </c:pt>
                <c:pt idx="5">
                  <c:v>2708.9402976481783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2-48A8-B9DC-B91E3D8493A2}"/>
            </c:ext>
          </c:extLst>
        </c:ser>
        <c:ser>
          <c:idx val="3"/>
          <c:order val="3"/>
          <c:tx>
            <c:strRef>
              <c:f>Sheet1!$E$24</c:f>
              <c:strCache>
                <c:ptCount val="1"/>
                <c:pt idx="0">
                  <c:v>Option 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Sheet1!$A$25:$A$30</c:f>
              <c:strCache>
                <c:ptCount val="6"/>
                <c:pt idx="0">
                  <c:v>Monthly Interest Rate</c:v>
                </c:pt>
                <c:pt idx="1">
                  <c:v>Initial Monthly Interest</c:v>
                </c:pt>
                <c:pt idx="2">
                  <c:v>Initial Monthly Principal</c:v>
                </c:pt>
                <c:pt idx="3">
                  <c:v>Monthly Payment (PI)</c:v>
                </c:pt>
                <c:pt idx="4">
                  <c:v>Extra Monthly Payment</c:v>
                </c:pt>
                <c:pt idx="5">
                  <c:v>Total Monthly Payment</c:v>
                </c:pt>
              </c:strCache>
            </c:strRef>
          </c:cat>
          <c:val>
            <c:numRef>
              <c:f>Sheet1!$E$25:$E$30</c:f>
              <c:numCache>
                <c:formatCode>General</c:formatCode>
                <c:ptCount val="6"/>
                <c:pt idx="0">
                  <c:v>1.6666666666667052E-3</c:v>
                </c:pt>
                <c:pt idx="1">
                  <c:v>272.78666666667294</c:v>
                </c:pt>
                <c:pt idx="2">
                  <c:v>443.24649471351432</c:v>
                </c:pt>
                <c:pt idx="3">
                  <c:v>716.03316138018727</c:v>
                </c:pt>
                <c:pt idx="5">
                  <c:v>716.03316138018727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72-48A8-B9DC-B91E3D8493A2}"/>
            </c:ext>
          </c:extLst>
        </c:ser>
        <c:ser>
          <c:idx val="4"/>
          <c:order val="4"/>
          <c:tx>
            <c:strRef>
              <c:f>Sheet1!$F$24</c:f>
              <c:strCache>
                <c:ptCount val="1"/>
                <c:pt idx="0">
                  <c:v>Option 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Sheet1!$A$25:$A$30</c:f>
              <c:strCache>
                <c:ptCount val="6"/>
                <c:pt idx="0">
                  <c:v>Monthly Interest Rate</c:v>
                </c:pt>
                <c:pt idx="1">
                  <c:v>Initial Monthly Interest</c:v>
                </c:pt>
                <c:pt idx="2">
                  <c:v>Initial Monthly Principal</c:v>
                </c:pt>
                <c:pt idx="3">
                  <c:v>Monthly Payment (PI)</c:v>
                </c:pt>
                <c:pt idx="4">
                  <c:v>Extra Monthly Payment</c:v>
                </c:pt>
                <c:pt idx="5">
                  <c:v>Total Monthly Payment</c:v>
                </c:pt>
              </c:strCache>
            </c:strRef>
          </c:cat>
          <c:val>
            <c:numRef>
              <c:f>Sheet1!$F$25:$F$30</c:f>
              <c:numCache>
                <c:formatCode>General</c:formatCode>
                <c:ptCount val="6"/>
                <c:pt idx="0">
                  <c:v>4.1666666666666519E-3</c:v>
                </c:pt>
                <c:pt idx="1">
                  <c:v>3485.5874999999878</c:v>
                </c:pt>
                <c:pt idx="2">
                  <c:v>1745.1423801278561</c:v>
                </c:pt>
                <c:pt idx="3">
                  <c:v>5230.7298801278439</c:v>
                </c:pt>
                <c:pt idx="5">
                  <c:v>5230.7298801278439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72-48A8-B9DC-B91E3D84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103600"/>
        <c:axId val="2038096112"/>
      </c:barChart>
      <c:catAx>
        <c:axId val="203810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38096112"/>
        <c:crosses val="autoZero"/>
        <c:auto val="1"/>
        <c:lblAlgn val="ctr"/>
        <c:lblOffset val="100"/>
        <c:noMultiLvlLbl val="0"/>
      </c:catAx>
      <c:valAx>
        <c:axId val="20380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3810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152400</xdr:rowOff>
    </xdr:from>
    <xdr:to>
      <xdr:col>6</xdr:col>
      <xdr:colOff>0</xdr:colOff>
      <xdr:row>22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D274BA-9CF8-F757-04FD-0CD5480AA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160020</xdr:rowOff>
    </xdr:from>
    <xdr:to>
      <xdr:col>5</xdr:col>
      <xdr:colOff>914400</xdr:colOff>
      <xdr:row>45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90EFF1-EA28-A27F-B74D-A410C28D8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662940</xdr:colOff>
      <xdr:row>0</xdr:row>
      <xdr:rowOff>22860</xdr:rowOff>
    </xdr:from>
    <xdr:to>
      <xdr:col>5</xdr:col>
      <xdr:colOff>899160</xdr:colOff>
      <xdr:row>1</xdr:row>
      <xdr:rowOff>146123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2ABFC-242B-460C-BAA8-DA9D7A52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2286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65CD-CAB4-4818-8D32-21E023120B96}">
  <dimension ref="A1:X47"/>
  <sheetViews>
    <sheetView showGridLines="0" tabSelected="1" workbookViewId="0">
      <selection activeCell="J12" sqref="J12"/>
    </sheetView>
  </sheetViews>
  <sheetFormatPr defaultRowHeight="14.4" x14ac:dyDescent="0.3"/>
  <cols>
    <col min="1" max="1" width="19.88671875" style="1" customWidth="1"/>
    <col min="2" max="6" width="13.44140625" style="1" customWidth="1"/>
    <col min="7" max="24" width="8.88671875" style="1"/>
  </cols>
  <sheetData>
    <row r="1" spans="1:6" x14ac:dyDescent="0.3">
      <c r="A1" s="14" t="s">
        <v>0</v>
      </c>
      <c r="B1" s="15"/>
      <c r="C1" s="15"/>
      <c r="D1" s="15"/>
      <c r="E1" s="15"/>
      <c r="F1" s="16"/>
    </row>
    <row r="2" spans="1:6" x14ac:dyDescent="0.3">
      <c r="A2" s="17"/>
      <c r="B2" s="18"/>
      <c r="C2" s="18"/>
      <c r="D2" s="18"/>
      <c r="E2" s="18"/>
      <c r="F2" s="19"/>
    </row>
    <row r="3" spans="1:6" x14ac:dyDescent="0.3">
      <c r="A3" s="5" t="s">
        <v>1</v>
      </c>
      <c r="B3" s="2">
        <v>12</v>
      </c>
      <c r="F3" s="6"/>
    </row>
    <row r="4" spans="1:6" x14ac:dyDescent="0.3">
      <c r="A4" s="5"/>
      <c r="F4" s="6"/>
    </row>
    <row r="5" spans="1:6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</row>
    <row r="6" spans="1:6" x14ac:dyDescent="0.3">
      <c r="A6" s="10" t="s">
        <v>8</v>
      </c>
      <c r="B6" s="3">
        <v>726283</v>
      </c>
      <c r="C6" s="3">
        <v>75351</v>
      </c>
      <c r="D6" s="3">
        <v>421112</v>
      </c>
      <c r="E6" s="3">
        <v>163672</v>
      </c>
      <c r="F6" s="3">
        <v>836541</v>
      </c>
    </row>
    <row r="7" spans="1:6" x14ac:dyDescent="0.3">
      <c r="A7" s="10" t="s">
        <v>9</v>
      </c>
      <c r="B7" s="4">
        <v>0.03</v>
      </c>
      <c r="C7" s="4">
        <v>0.04</v>
      </c>
      <c r="D7" s="4">
        <v>7.0000000000000007E-2</v>
      </c>
      <c r="E7" s="4">
        <v>0.02</v>
      </c>
      <c r="F7" s="4">
        <v>0.05</v>
      </c>
    </row>
    <row r="8" spans="1:6" x14ac:dyDescent="0.3">
      <c r="A8" s="10" t="s">
        <v>10</v>
      </c>
      <c r="B8" s="2">
        <v>30</v>
      </c>
      <c r="C8" s="2">
        <v>12</v>
      </c>
      <c r="D8" s="2">
        <v>34</v>
      </c>
      <c r="E8" s="2">
        <v>24</v>
      </c>
      <c r="F8" s="2">
        <v>22</v>
      </c>
    </row>
    <row r="9" spans="1:6" x14ac:dyDescent="0.3">
      <c r="A9" s="5"/>
      <c r="F9" s="6"/>
    </row>
    <row r="10" spans="1:6" x14ac:dyDescent="0.3">
      <c r="A10" s="5"/>
      <c r="F10" s="6"/>
    </row>
    <row r="11" spans="1:6" x14ac:dyDescent="0.3">
      <c r="A11" s="5"/>
      <c r="F11" s="6"/>
    </row>
    <row r="12" spans="1:6" x14ac:dyDescent="0.3">
      <c r="A12" s="5"/>
      <c r="F12" s="6"/>
    </row>
    <row r="13" spans="1:6" x14ac:dyDescent="0.3">
      <c r="A13" s="5"/>
      <c r="F13" s="6"/>
    </row>
    <row r="14" spans="1:6" x14ac:dyDescent="0.3">
      <c r="A14" s="5"/>
      <c r="F14" s="6"/>
    </row>
    <row r="15" spans="1:6" x14ac:dyDescent="0.3">
      <c r="A15" s="5"/>
      <c r="F15" s="6"/>
    </row>
    <row r="16" spans="1:6" x14ac:dyDescent="0.3">
      <c r="A16" s="5"/>
      <c r="F16" s="6"/>
    </row>
    <row r="17" spans="1:6" x14ac:dyDescent="0.3">
      <c r="A17" s="5"/>
      <c r="F17" s="6"/>
    </row>
    <row r="18" spans="1:6" x14ac:dyDescent="0.3">
      <c r="A18" s="5"/>
      <c r="F18" s="6"/>
    </row>
    <row r="19" spans="1:6" x14ac:dyDescent="0.3">
      <c r="A19" s="5"/>
      <c r="F19" s="6"/>
    </row>
    <row r="20" spans="1:6" x14ac:dyDescent="0.3">
      <c r="A20" s="5"/>
      <c r="F20" s="6"/>
    </row>
    <row r="21" spans="1:6" x14ac:dyDescent="0.3">
      <c r="A21" s="5"/>
      <c r="F21" s="6"/>
    </row>
    <row r="22" spans="1:6" x14ac:dyDescent="0.3">
      <c r="A22" s="5"/>
      <c r="F22" s="6"/>
    </row>
    <row r="23" spans="1:6" x14ac:dyDescent="0.3">
      <c r="A23" s="5"/>
      <c r="F23" s="6"/>
    </row>
    <row r="24" spans="1:6" x14ac:dyDescent="0.3">
      <c r="A24" s="7" t="s">
        <v>11</v>
      </c>
      <c r="B24" s="8" t="s">
        <v>3</v>
      </c>
      <c r="C24" s="8" t="s">
        <v>4</v>
      </c>
      <c r="D24" s="8" t="s">
        <v>5</v>
      </c>
      <c r="E24" s="8" t="s">
        <v>6</v>
      </c>
      <c r="F24" s="9" t="s">
        <v>7</v>
      </c>
    </row>
    <row r="25" spans="1:6" x14ac:dyDescent="0.3">
      <c r="A25" s="10" t="s">
        <v>12</v>
      </c>
      <c r="B25" s="2">
        <f>IF(COUNTA(B6,B7,B8)&lt;3," - ",((1+B7/$B$3)^($B$3/12))-1)</f>
        <v>2.4999999999999467E-3</v>
      </c>
      <c r="C25" s="2">
        <f>IF(COUNTA(C6,C7,C8)&lt;3," - ",((1+C7/$B$3)^($B$3/12))-1)</f>
        <v>3.3333333333334103E-3</v>
      </c>
      <c r="D25" s="2">
        <f>IF(COUNTA(D6,D7,D8)&lt;3," - ",((1+D7/$B$3)^($B$3/12))-1)</f>
        <v>5.833333333333357E-3</v>
      </c>
      <c r="E25" s="2">
        <f>IF(COUNTA(E6,E7,E8)&lt;3," - ",((1+E7/$B$3)^($B$3/12))-1)</f>
        <v>1.6666666666667052E-3</v>
      </c>
      <c r="F25" s="2">
        <f>IF(COUNTA(F6,F7,F8)&lt;3," - ",((1+F7/$B$3)^($B$3/12))-1)</f>
        <v>4.1666666666666519E-3</v>
      </c>
    </row>
    <row r="26" spans="1:6" x14ac:dyDescent="0.3">
      <c r="A26" s="10" t="s">
        <v>13</v>
      </c>
      <c r="B26" s="2">
        <f>IF(COUNTA(B6,B7,B8)&lt;3," - ",B25*B6)</f>
        <v>1815.7074999999613</v>
      </c>
      <c r="C26" s="2">
        <f>IF(COUNTA(C6,C7,C8)&lt;3," - ",C25*C6)</f>
        <v>251.17000000000581</v>
      </c>
      <c r="D26" s="2">
        <f>IF(COUNTA(D6,D7,D8)&lt;3," - ",D25*D6)</f>
        <v>2456.4866666666767</v>
      </c>
      <c r="E26" s="2">
        <f>IF(COUNTA(E6,E7,E8)&lt;3," - ",E25*E6)</f>
        <v>272.78666666667294</v>
      </c>
      <c r="F26" s="2">
        <f>IF(COUNTA(F6,F7,F8)&lt;3," - ",F25*F6)</f>
        <v>3485.5874999999878</v>
      </c>
    </row>
    <row r="27" spans="1:6" x14ac:dyDescent="0.3">
      <c r="A27" s="10" t="s">
        <v>14</v>
      </c>
      <c r="B27" s="2">
        <f>IF(COUNTA(B6,B7,B8)&lt;3," - ",B28-B26)</f>
        <v>1246.3309242912787</v>
      </c>
      <c r="C27" s="2">
        <f>IF(COUNTA(C6,C7,C8)&lt;3," - ",C28-C26)</f>
        <v>408.54938126008716</v>
      </c>
      <c r="D27" s="2">
        <f>IF(COUNTA(D6,D7,D8)&lt;3," - ",D28-D26)</f>
        <v>252.45363098150165</v>
      </c>
      <c r="E27" s="2">
        <f>IF(COUNTA(E6,E7,E8)&lt;3," - ",E28-E26)</f>
        <v>443.24649471351432</v>
      </c>
      <c r="F27" s="2">
        <f>IF(COUNTA(F6,F7,F8)&lt;3," - ",F28-F26)</f>
        <v>1745.1423801278561</v>
      </c>
    </row>
    <row r="28" spans="1:6" x14ac:dyDescent="0.3">
      <c r="A28" s="10" t="s">
        <v>15</v>
      </c>
      <c r="B28" s="2">
        <f>IF(COUNTA(B6,B7,B8)&lt;3," - ",PMT(B25,B8*12,-B6))</f>
        <v>3062.0384242912401</v>
      </c>
      <c r="C28" s="2">
        <f>IF(COUNTA(C6,C7,C8)&lt;3," - ",PMT(C25,C8*12,-C6))</f>
        <v>659.71938126009297</v>
      </c>
      <c r="D28" s="2">
        <f>IF(COUNTA(D6,D7,D8)&lt;3," - ",PMT(D25,D8*12,-D6))</f>
        <v>2708.9402976481783</v>
      </c>
      <c r="E28" s="2">
        <f>IF(COUNTA(E6,E7,E8)&lt;3," - ",PMT(E25,E8*12,-E6))</f>
        <v>716.03316138018727</v>
      </c>
      <c r="F28" s="2">
        <f>IF(COUNTA(F6,F7,F8)&lt;3," - ",PMT(F25,F8*12,-F6))</f>
        <v>5230.7298801278439</v>
      </c>
    </row>
    <row r="29" spans="1:6" x14ac:dyDescent="0.3">
      <c r="A29" s="10" t="s">
        <v>16</v>
      </c>
      <c r="B29" s="2"/>
      <c r="C29" s="2"/>
      <c r="D29" s="2"/>
      <c r="E29" s="2"/>
      <c r="F29" s="2"/>
    </row>
    <row r="30" spans="1:6" x14ac:dyDescent="0.3">
      <c r="A30" s="7" t="s">
        <v>17</v>
      </c>
      <c r="B30" s="8">
        <f>IF(COUNTA(B6,B7,B8)&lt;3," - ", B28+B29)</f>
        <v>3062.0384242912401</v>
      </c>
      <c r="C30" s="8">
        <f>IF(COUNTA(C6,C7,C8)&lt;3," - ", C28+C29)</f>
        <v>659.71938126009297</v>
      </c>
      <c r="D30" s="8">
        <f>IF(COUNTA(D6,D7,D8)&lt;3," - ", D28+D29)</f>
        <v>2708.9402976481783</v>
      </c>
      <c r="E30" s="8">
        <f>IF(COUNTA(E6,E7,E8)&lt;3," - ", E28+E29)</f>
        <v>716.03316138018727</v>
      </c>
      <c r="F30" s="9">
        <f>IF(COUNTA(F6,F7,F8)&lt;3," - ", F28+F29)</f>
        <v>5230.7298801278439</v>
      </c>
    </row>
    <row r="31" spans="1:6" x14ac:dyDescent="0.3">
      <c r="A31" s="5"/>
      <c r="F31" s="6"/>
    </row>
    <row r="32" spans="1:6" x14ac:dyDescent="0.3">
      <c r="A32" s="5"/>
      <c r="F32" s="6"/>
    </row>
    <row r="33" spans="1:6" x14ac:dyDescent="0.3">
      <c r="A33" s="5"/>
      <c r="F33" s="6"/>
    </row>
    <row r="34" spans="1:6" x14ac:dyDescent="0.3">
      <c r="A34" s="5"/>
      <c r="F34" s="6"/>
    </row>
    <row r="35" spans="1:6" x14ac:dyDescent="0.3">
      <c r="A35" s="5"/>
      <c r="F35" s="6"/>
    </row>
    <row r="36" spans="1:6" x14ac:dyDescent="0.3">
      <c r="A36" s="5"/>
      <c r="F36" s="6"/>
    </row>
    <row r="37" spans="1:6" x14ac:dyDescent="0.3">
      <c r="A37" s="5"/>
      <c r="F37" s="6"/>
    </row>
    <row r="38" spans="1:6" x14ac:dyDescent="0.3">
      <c r="A38" s="5"/>
      <c r="F38" s="6"/>
    </row>
    <row r="39" spans="1:6" x14ac:dyDescent="0.3">
      <c r="A39" s="5"/>
      <c r="F39" s="6"/>
    </row>
    <row r="40" spans="1:6" x14ac:dyDescent="0.3">
      <c r="A40" s="5"/>
      <c r="F40" s="6"/>
    </row>
    <row r="41" spans="1:6" x14ac:dyDescent="0.3">
      <c r="A41" s="5"/>
      <c r="F41" s="6"/>
    </row>
    <row r="42" spans="1:6" x14ac:dyDescent="0.3">
      <c r="A42" s="5"/>
      <c r="F42" s="6"/>
    </row>
    <row r="43" spans="1:6" x14ac:dyDescent="0.3">
      <c r="A43" s="5"/>
      <c r="F43" s="6"/>
    </row>
    <row r="44" spans="1:6" x14ac:dyDescent="0.3">
      <c r="A44" s="5"/>
      <c r="F44" s="6"/>
    </row>
    <row r="45" spans="1:6" x14ac:dyDescent="0.3">
      <c r="A45" s="5"/>
      <c r="F45" s="6"/>
    </row>
    <row r="46" spans="1:6" x14ac:dyDescent="0.3">
      <c r="A46" s="5"/>
      <c r="F46" s="6"/>
    </row>
    <row r="47" spans="1:6" x14ac:dyDescent="0.3">
      <c r="A47" s="11"/>
      <c r="B47" s="12"/>
      <c r="C47" s="12"/>
      <c r="D47" s="12"/>
      <c r="E47" s="12"/>
      <c r="F47" s="13"/>
    </row>
  </sheetData>
  <mergeCells count="1">
    <mergeCell ref="A1:F2"/>
  </mergeCells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2022-11-05T10:53:42Z</cp:lastPrinted>
  <dcterms:created xsi:type="dcterms:W3CDTF">2022-11-01T13:37:36Z</dcterms:created>
  <dcterms:modified xsi:type="dcterms:W3CDTF">2022-11-05T10:56:51Z</dcterms:modified>
</cp:coreProperties>
</file>