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Price Comparison Analysis Templates\"/>
    </mc:Choice>
  </mc:AlternateContent>
  <xr:revisionPtr revIDLastSave="0" documentId="13_ncr:1_{746ACAC8-8EFD-458D-90AF-D4945993098D}" xr6:coauthVersionLast="47" xr6:coauthVersionMax="47" xr10:uidLastSave="{00000000-0000-0000-0000-000000000000}"/>
  <bookViews>
    <workbookView xWindow="-108" yWindow="-108" windowWidth="23256" windowHeight="12456" xr2:uid="{15E74C4F-37DF-4E48-BC84-E857B53E3F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O7" i="1" s="1"/>
  <c r="M8" i="1"/>
  <c r="O8" i="1" s="1"/>
  <c r="M10" i="1"/>
  <c r="O10" i="1" s="1"/>
  <c r="M13" i="1"/>
  <c r="O13" i="1" s="1"/>
  <c r="L11" i="1"/>
  <c r="N11" i="1" s="1"/>
  <c r="L12" i="1"/>
  <c r="N12" i="1" s="1"/>
  <c r="L13" i="1"/>
  <c r="N13" i="1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H6" i="1"/>
  <c r="H7" i="1"/>
  <c r="H8" i="1"/>
  <c r="H9" i="1"/>
  <c r="M9" i="1" s="1"/>
  <c r="O9" i="1" s="1"/>
  <c r="H10" i="1"/>
  <c r="H11" i="1"/>
  <c r="H12" i="1"/>
  <c r="H13" i="1"/>
  <c r="H14" i="1"/>
  <c r="H15" i="1"/>
  <c r="H16" i="1"/>
  <c r="H17" i="1"/>
  <c r="H18" i="1"/>
  <c r="K5" i="1"/>
  <c r="H5" i="1"/>
  <c r="E6" i="1"/>
  <c r="L6" i="1" s="1"/>
  <c r="N6" i="1" s="1"/>
  <c r="E7" i="1"/>
  <c r="L7" i="1" s="1"/>
  <c r="N7" i="1" s="1"/>
  <c r="E8" i="1"/>
  <c r="L8" i="1" s="1"/>
  <c r="N8" i="1" s="1"/>
  <c r="E9" i="1"/>
  <c r="L9" i="1" s="1"/>
  <c r="N9" i="1" s="1"/>
  <c r="E10" i="1"/>
  <c r="L10" i="1" s="1"/>
  <c r="N10" i="1" s="1"/>
  <c r="E11" i="1"/>
  <c r="M11" i="1" s="1"/>
  <c r="O11" i="1" s="1"/>
  <c r="E12" i="1"/>
  <c r="M12" i="1" s="1"/>
  <c r="O12" i="1" s="1"/>
  <c r="E13" i="1"/>
  <c r="E14" i="1"/>
  <c r="L14" i="1" s="1"/>
  <c r="N14" i="1" s="1"/>
  <c r="E15" i="1"/>
  <c r="L15" i="1" s="1"/>
  <c r="N15" i="1" s="1"/>
  <c r="E16" i="1"/>
  <c r="L16" i="1" s="1"/>
  <c r="N16" i="1" s="1"/>
  <c r="E17" i="1"/>
  <c r="L17" i="1" s="1"/>
  <c r="N17" i="1" s="1"/>
  <c r="E18" i="1"/>
  <c r="L18" i="1" s="1"/>
  <c r="N18" i="1" s="1"/>
  <c r="E5" i="1"/>
  <c r="L5" i="1" s="1"/>
  <c r="N5" i="1" l="1"/>
  <c r="B23" i="1"/>
  <c r="M6" i="1"/>
  <c r="O6" i="1" s="1"/>
  <c r="M18" i="1"/>
  <c r="O18" i="1" s="1"/>
  <c r="M16" i="1"/>
  <c r="O16" i="1" s="1"/>
  <c r="M17" i="1"/>
  <c r="O17" i="1" s="1"/>
  <c r="M15" i="1"/>
  <c r="O15" i="1" s="1"/>
  <c r="M14" i="1"/>
  <c r="O14" i="1" s="1"/>
  <c r="M5" i="1"/>
  <c r="O5" i="1" s="1"/>
</calcChain>
</file>

<file path=xl/sharedStrings.xml><?xml version="1.0" encoding="utf-8"?>
<sst xmlns="http://schemas.openxmlformats.org/spreadsheetml/2006/main" count="63" uniqueCount="27">
  <si>
    <t>Material</t>
  </si>
  <si>
    <t>Description</t>
  </si>
  <si>
    <t>QTY</t>
  </si>
  <si>
    <t>Cost</t>
  </si>
  <si>
    <t>Total</t>
  </si>
  <si>
    <t>Subtotal</t>
  </si>
  <si>
    <t>High</t>
  </si>
  <si>
    <t>Low</t>
  </si>
  <si>
    <t>Average</t>
  </si>
  <si>
    <t>Company Name</t>
  </si>
  <si>
    <t>Address Line 1</t>
  </si>
  <si>
    <t>Address Line 2</t>
  </si>
  <si>
    <t>City | State | ZIP | County</t>
  </si>
  <si>
    <t>Phone Number | Fax Number</t>
  </si>
  <si>
    <t>Project Date</t>
  </si>
  <si>
    <t>Price Comparison Analysis</t>
  </si>
  <si>
    <t>Lorem ipsum dolor sit amet</t>
  </si>
  <si>
    <t>Project Name</t>
  </si>
  <si>
    <t>Project Number</t>
  </si>
  <si>
    <t>Managed By</t>
  </si>
  <si>
    <t>Team</t>
  </si>
  <si>
    <t>Total Cost</t>
  </si>
  <si>
    <t>Project Started Date</t>
  </si>
  <si>
    <t>Project Ending Date</t>
  </si>
  <si>
    <t>Signature</t>
  </si>
  <si>
    <t>Lorem Ipsum</t>
  </si>
  <si>
    <t>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</si>
</sst>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/>
    </xf>
    <xf numFmtId="164" fontId="2" fillId="0" borderId="9" xfId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ECA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Sheet1!$M$4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Sheet1!$M$5:$M$18</c:f>
              <c:numCache>
                <c:formatCode>General</c:formatCode>
                <c:ptCount val="14"/>
                <c:pt idx="0">
                  <c:v>32</c:v>
                </c:pt>
                <c:pt idx="1">
                  <c:v>84</c:v>
                </c:pt>
                <c:pt idx="2">
                  <c:v>96</c:v>
                </c:pt>
                <c:pt idx="3">
                  <c:v>42</c:v>
                </c:pt>
                <c:pt idx="4">
                  <c:v>104</c:v>
                </c:pt>
                <c:pt idx="5">
                  <c:v>81</c:v>
                </c:pt>
                <c:pt idx="6">
                  <c:v>128</c:v>
                </c:pt>
                <c:pt idx="7">
                  <c:v>69</c:v>
                </c:pt>
                <c:pt idx="8">
                  <c:v>52</c:v>
                </c:pt>
                <c:pt idx="9">
                  <c:v>86</c:v>
                </c:pt>
                <c:pt idx="10">
                  <c:v>86</c:v>
                </c:pt>
                <c:pt idx="11">
                  <c:v>129</c:v>
                </c:pt>
                <c:pt idx="12">
                  <c:v>126</c:v>
                </c:pt>
                <c:pt idx="1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0-4209-A25F-29C5E45491A8}"/>
            </c:ext>
          </c:extLst>
        </c:ser>
        <c:ser>
          <c:idx val="1"/>
          <c:order val="1"/>
          <c:tx>
            <c:strRef>
              <c:f>Sheet1!$N$4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Sheet1!$N$5:$N$18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0-4209-A25F-29C5E45491A8}"/>
            </c:ext>
          </c:extLst>
        </c:ser>
        <c:ser>
          <c:idx val="2"/>
          <c:order val="2"/>
          <c:tx>
            <c:strRef>
              <c:f>Sheet1!$O$4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Sheet1!$O$5:$O$18</c:f>
              <c:numCache>
                <c:formatCode>General</c:formatCode>
                <c:ptCount val="14"/>
                <c:pt idx="0">
                  <c:v>31.666666666666668</c:v>
                </c:pt>
                <c:pt idx="1">
                  <c:v>49</c:v>
                </c:pt>
                <c:pt idx="2">
                  <c:v>63.666666666666664</c:v>
                </c:pt>
                <c:pt idx="3">
                  <c:v>30</c:v>
                </c:pt>
                <c:pt idx="4">
                  <c:v>43.666666666666664</c:v>
                </c:pt>
                <c:pt idx="5">
                  <c:v>39.333333333333336</c:v>
                </c:pt>
                <c:pt idx="6">
                  <c:v>64.333333333333329</c:v>
                </c:pt>
                <c:pt idx="7">
                  <c:v>24.666666666666668</c:v>
                </c:pt>
                <c:pt idx="8">
                  <c:v>29</c:v>
                </c:pt>
                <c:pt idx="9">
                  <c:v>51</c:v>
                </c:pt>
                <c:pt idx="10">
                  <c:v>47.333333333333336</c:v>
                </c:pt>
                <c:pt idx="11">
                  <c:v>48</c:v>
                </c:pt>
                <c:pt idx="12">
                  <c:v>70</c:v>
                </c:pt>
                <c:pt idx="1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0-4209-A25F-29C5E45491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6906159"/>
        <c:axId val="1676906575"/>
      </c:barChart>
      <c:catAx>
        <c:axId val="1676906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76906575"/>
        <c:crosses val="autoZero"/>
        <c:auto val="1"/>
        <c:lblAlgn val="ctr"/>
        <c:lblOffset val="100"/>
        <c:noMultiLvlLbl val="0"/>
      </c:catAx>
      <c:valAx>
        <c:axId val="16769065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7690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213360</xdr:rowOff>
    </xdr:from>
    <xdr:to>
      <xdr:col>15</xdr:col>
      <xdr:colOff>0</xdr:colOff>
      <xdr:row>25</xdr:row>
      <xdr:rowOff>236220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2EC028-2BA6-375A-21B3-F5E989C8F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1188720</xdr:colOff>
      <xdr:row>25</xdr:row>
      <xdr:rowOff>0</xdr:rowOff>
    </xdr:from>
    <xdr:ext cx="1918923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859B78-E92C-413C-B3EE-5761C25E604E}"/>
            </a:ext>
          </a:extLst>
        </xdr:cNvPr>
        <xdr:cNvSpPr txBox="1"/>
      </xdr:nvSpPr>
      <xdr:spPr>
        <a:xfrm>
          <a:off x="1188720" y="6096000"/>
          <a:ext cx="19189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1">
              <a:solidFill>
                <a:schemeClr val="accent1"/>
              </a:solidFill>
            </a:rPr>
            <a:t>https://www.bluelayouts.org</a:t>
          </a:r>
          <a:endParaRPr lang="en-PK" sz="1100" b="1" i="1">
            <a:solidFill>
              <a:schemeClr val="accent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5E41-BFDE-4D5B-98C9-6251F157286A}">
  <dimension ref="A1:O34"/>
  <sheetViews>
    <sheetView showGridLines="0" tabSelected="1" topLeftCell="A21" workbookViewId="0">
      <selection activeCell="E28" sqref="E28"/>
    </sheetView>
  </sheetViews>
  <sheetFormatPr defaultRowHeight="14.4" x14ac:dyDescent="0.3"/>
  <cols>
    <col min="1" max="1" width="18" style="1" customWidth="1"/>
    <col min="2" max="2" width="26.77734375" style="1" customWidth="1"/>
    <col min="3" max="3" width="6.5546875" style="1" customWidth="1"/>
    <col min="4" max="5" width="8.88671875" style="1"/>
    <col min="6" max="6" width="6.33203125" style="1" customWidth="1"/>
    <col min="7" max="8" width="8.88671875" style="1"/>
    <col min="9" max="9" width="6.6640625" style="1" customWidth="1"/>
    <col min="10" max="15" width="8.88671875" style="1"/>
  </cols>
  <sheetData>
    <row r="1" spans="1:15" ht="19.2" customHeight="1" x14ac:dyDescent="0.3">
      <c r="A1" s="19" t="s">
        <v>15</v>
      </c>
      <c r="B1" s="20"/>
      <c r="C1" s="23" t="s">
        <v>9</v>
      </c>
      <c r="D1" s="23"/>
      <c r="E1" s="23"/>
      <c r="F1" s="25"/>
      <c r="G1" s="25"/>
      <c r="H1" s="25"/>
      <c r="I1" s="25"/>
      <c r="J1" s="23" t="s">
        <v>12</v>
      </c>
      <c r="K1" s="23"/>
      <c r="L1" s="23"/>
      <c r="M1" s="25"/>
      <c r="N1" s="25"/>
      <c r="O1" s="25"/>
    </row>
    <row r="2" spans="1:15" ht="19.2" customHeight="1" x14ac:dyDescent="0.3">
      <c r="A2" s="21"/>
      <c r="B2" s="22"/>
      <c r="C2" s="24" t="s">
        <v>10</v>
      </c>
      <c r="D2" s="24"/>
      <c r="E2" s="24"/>
      <c r="F2" s="25"/>
      <c r="G2" s="25"/>
      <c r="H2" s="25"/>
      <c r="I2" s="25"/>
      <c r="J2" s="24" t="s">
        <v>13</v>
      </c>
      <c r="K2" s="24"/>
      <c r="L2" s="24"/>
      <c r="M2" s="25"/>
      <c r="N2" s="25"/>
      <c r="O2" s="25"/>
    </row>
    <row r="3" spans="1:15" ht="19.2" customHeight="1" x14ac:dyDescent="0.3">
      <c r="A3" s="21"/>
      <c r="B3" s="22"/>
      <c r="C3" s="24" t="s">
        <v>11</v>
      </c>
      <c r="D3" s="24"/>
      <c r="E3" s="24"/>
      <c r="F3" s="26"/>
      <c r="G3" s="26"/>
      <c r="H3" s="26"/>
      <c r="I3" s="26"/>
      <c r="J3" s="24" t="s">
        <v>14</v>
      </c>
      <c r="K3" s="24"/>
      <c r="L3" s="24"/>
      <c r="M3" s="26"/>
      <c r="N3" s="26"/>
      <c r="O3" s="26"/>
    </row>
    <row r="4" spans="1:15" ht="19.2" customHeight="1" x14ac:dyDescent="0.3">
      <c r="A4" s="27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2</v>
      </c>
      <c r="G4" s="28" t="s">
        <v>3</v>
      </c>
      <c r="H4" s="28" t="s">
        <v>4</v>
      </c>
      <c r="I4" s="28" t="s">
        <v>2</v>
      </c>
      <c r="J4" s="28" t="s">
        <v>3</v>
      </c>
      <c r="K4" s="28" t="s">
        <v>4</v>
      </c>
      <c r="L4" s="28" t="s">
        <v>5</v>
      </c>
      <c r="M4" s="28" t="s">
        <v>6</v>
      </c>
      <c r="N4" s="28" t="s">
        <v>7</v>
      </c>
      <c r="O4" s="29" t="s">
        <v>8</v>
      </c>
    </row>
    <row r="5" spans="1:15" ht="19.2" customHeight="1" x14ac:dyDescent="0.3">
      <c r="A5" s="6" t="s">
        <v>0</v>
      </c>
      <c r="B5" s="1" t="s">
        <v>16</v>
      </c>
      <c r="C5" s="3">
        <v>1</v>
      </c>
      <c r="D5" s="4">
        <v>21</v>
      </c>
      <c r="E5" s="5">
        <f>IF(C5&gt;0 &amp; D5&gt;0,(C5*D5),"")</f>
        <v>21</v>
      </c>
      <c r="F5" s="3">
        <v>1</v>
      </c>
      <c r="G5" s="4">
        <v>32</v>
      </c>
      <c r="H5" s="5">
        <f>IF(F5&gt;0 &amp; G5&gt;0,(F5*G5),"")</f>
        <v>32</v>
      </c>
      <c r="I5" s="3">
        <v>1</v>
      </c>
      <c r="J5" s="4">
        <v>31</v>
      </c>
      <c r="K5" s="5">
        <f>IF(I5&gt;0 &amp; J5&gt;0,(I5*J5),"")</f>
        <v>31</v>
      </c>
      <c r="L5" s="12">
        <f>SUM(E5,H5,K5)</f>
        <v>84</v>
      </c>
      <c r="M5" s="1">
        <f>MAX(E5,H5,K5)</f>
        <v>32</v>
      </c>
      <c r="N5" s="1">
        <f>MIN(F5,I5,L5)</f>
        <v>1</v>
      </c>
      <c r="O5" s="13">
        <f>AVERAGE(G5,J5,M5)</f>
        <v>31.666666666666668</v>
      </c>
    </row>
    <row r="6" spans="1:15" ht="19.2" customHeight="1" x14ac:dyDescent="0.3">
      <c r="A6" s="6" t="s">
        <v>0</v>
      </c>
      <c r="B6" s="1" t="s">
        <v>16</v>
      </c>
      <c r="C6" s="6">
        <v>2</v>
      </c>
      <c r="D6" s="7">
        <v>13</v>
      </c>
      <c r="E6" s="8">
        <f t="shared" ref="E6:E18" si="0">IF(C6&gt;0 &amp; D6&gt;0,(C6*D6),"")</f>
        <v>26</v>
      </c>
      <c r="F6" s="6">
        <v>2</v>
      </c>
      <c r="G6" s="7">
        <v>42</v>
      </c>
      <c r="H6" s="8">
        <f t="shared" ref="H6:H18" si="1">IF(F6&gt;0 &amp; G6&gt;0,(F6*G6),"")</f>
        <v>84</v>
      </c>
      <c r="I6" s="6">
        <v>2</v>
      </c>
      <c r="J6" s="7">
        <v>21</v>
      </c>
      <c r="K6" s="8">
        <f t="shared" ref="K6:K18" si="2">IF(I6&gt;0 &amp; J6&gt;0,(I6*J6),"")</f>
        <v>42</v>
      </c>
      <c r="L6" s="12">
        <f t="shared" ref="L6:L18" si="3">SUM(E6,H6,K6)</f>
        <v>152</v>
      </c>
      <c r="M6" s="1">
        <f t="shared" ref="M6:M18" si="4">MAX(E6,H6,K6)</f>
        <v>84</v>
      </c>
      <c r="N6" s="1">
        <f t="shared" ref="N6:N18" si="5">MIN(F6,I6,L6)</f>
        <v>2</v>
      </c>
      <c r="O6" s="13">
        <f t="shared" ref="O6:O18" si="6">AVERAGE(G6,J6,M6)</f>
        <v>49</v>
      </c>
    </row>
    <row r="7" spans="1:15" ht="19.2" customHeight="1" x14ac:dyDescent="0.3">
      <c r="A7" s="6" t="s">
        <v>0</v>
      </c>
      <c r="B7" s="1" t="s">
        <v>16</v>
      </c>
      <c r="C7" s="6">
        <v>3</v>
      </c>
      <c r="D7" s="7">
        <v>32</v>
      </c>
      <c r="E7" s="8">
        <f t="shared" si="0"/>
        <v>96</v>
      </c>
      <c r="F7" s="6">
        <v>1</v>
      </c>
      <c r="G7" s="7">
        <v>63</v>
      </c>
      <c r="H7" s="8">
        <f t="shared" si="1"/>
        <v>63</v>
      </c>
      <c r="I7" s="6">
        <v>2</v>
      </c>
      <c r="J7" s="7">
        <v>32</v>
      </c>
      <c r="K7" s="8">
        <f t="shared" si="2"/>
        <v>64</v>
      </c>
      <c r="L7" s="12">
        <f t="shared" si="3"/>
        <v>223</v>
      </c>
      <c r="M7" s="1">
        <f t="shared" si="4"/>
        <v>96</v>
      </c>
      <c r="N7" s="1">
        <f t="shared" si="5"/>
        <v>1</v>
      </c>
      <c r="O7" s="13">
        <f t="shared" si="6"/>
        <v>63.666666666666664</v>
      </c>
    </row>
    <row r="8" spans="1:15" ht="19.2" customHeight="1" x14ac:dyDescent="0.3">
      <c r="A8" s="6" t="s">
        <v>0</v>
      </c>
      <c r="B8" s="1" t="s">
        <v>16</v>
      </c>
      <c r="C8" s="6">
        <v>1</v>
      </c>
      <c r="D8" s="7">
        <v>42</v>
      </c>
      <c r="E8" s="8">
        <f t="shared" si="0"/>
        <v>42</v>
      </c>
      <c r="F8" s="6">
        <v>1</v>
      </c>
      <c r="G8" s="7">
        <v>13</v>
      </c>
      <c r="H8" s="8">
        <f t="shared" si="1"/>
        <v>13</v>
      </c>
      <c r="I8" s="6">
        <v>1</v>
      </c>
      <c r="J8" s="7">
        <v>35</v>
      </c>
      <c r="K8" s="8">
        <f t="shared" si="2"/>
        <v>35</v>
      </c>
      <c r="L8" s="12">
        <f t="shared" si="3"/>
        <v>90</v>
      </c>
      <c r="M8" s="1">
        <f t="shared" si="4"/>
        <v>42</v>
      </c>
      <c r="N8" s="1">
        <f t="shared" si="5"/>
        <v>1</v>
      </c>
      <c r="O8" s="13">
        <f t="shared" si="6"/>
        <v>30</v>
      </c>
    </row>
    <row r="9" spans="1:15" ht="19.2" customHeight="1" x14ac:dyDescent="0.3">
      <c r="A9" s="6" t="s">
        <v>0</v>
      </c>
      <c r="B9" s="1" t="s">
        <v>16</v>
      </c>
      <c r="C9" s="6">
        <v>2</v>
      </c>
      <c r="D9" s="7">
        <v>52</v>
      </c>
      <c r="E9" s="8">
        <f t="shared" si="0"/>
        <v>104</v>
      </c>
      <c r="F9" s="6">
        <v>1</v>
      </c>
      <c r="G9" s="7">
        <v>25</v>
      </c>
      <c r="H9" s="8">
        <f t="shared" si="1"/>
        <v>25</v>
      </c>
      <c r="I9" s="6">
        <v>1</v>
      </c>
      <c r="J9" s="7">
        <v>2</v>
      </c>
      <c r="K9" s="8">
        <f t="shared" si="2"/>
        <v>2</v>
      </c>
      <c r="L9" s="12">
        <f t="shared" si="3"/>
        <v>131</v>
      </c>
      <c r="M9" s="1">
        <f t="shared" si="4"/>
        <v>104</v>
      </c>
      <c r="N9" s="1">
        <f t="shared" si="5"/>
        <v>1</v>
      </c>
      <c r="O9" s="13">
        <f t="shared" si="6"/>
        <v>43.666666666666664</v>
      </c>
    </row>
    <row r="10" spans="1:15" ht="19.2" customHeight="1" x14ac:dyDescent="0.3">
      <c r="A10" s="6" t="s">
        <v>0</v>
      </c>
      <c r="B10" s="1" t="s">
        <v>16</v>
      </c>
      <c r="C10" s="6">
        <v>3</v>
      </c>
      <c r="D10" s="7">
        <v>27</v>
      </c>
      <c r="E10" s="8">
        <f t="shared" si="0"/>
        <v>81</v>
      </c>
      <c r="F10" s="6">
        <v>2</v>
      </c>
      <c r="G10" s="7">
        <v>34</v>
      </c>
      <c r="H10" s="8">
        <f t="shared" si="1"/>
        <v>68</v>
      </c>
      <c r="I10" s="6">
        <v>1</v>
      </c>
      <c r="J10" s="7">
        <v>3</v>
      </c>
      <c r="K10" s="8">
        <f t="shared" si="2"/>
        <v>3</v>
      </c>
      <c r="L10" s="12">
        <f t="shared" si="3"/>
        <v>152</v>
      </c>
      <c r="M10" s="1">
        <f t="shared" si="4"/>
        <v>81</v>
      </c>
      <c r="N10" s="1">
        <f t="shared" si="5"/>
        <v>1</v>
      </c>
      <c r="O10" s="13">
        <f t="shared" si="6"/>
        <v>39.333333333333336</v>
      </c>
    </row>
    <row r="11" spans="1:15" ht="19.2" customHeight="1" x14ac:dyDescent="0.3">
      <c r="A11" s="6" t="s">
        <v>0</v>
      </c>
      <c r="B11" s="1" t="s">
        <v>16</v>
      </c>
      <c r="C11" s="6">
        <v>1</v>
      </c>
      <c r="D11" s="7">
        <v>18</v>
      </c>
      <c r="E11" s="8">
        <f t="shared" si="0"/>
        <v>18</v>
      </c>
      <c r="F11" s="6">
        <v>2</v>
      </c>
      <c r="G11" s="7">
        <v>64</v>
      </c>
      <c r="H11" s="8">
        <f t="shared" si="1"/>
        <v>128</v>
      </c>
      <c r="I11" s="6">
        <v>2</v>
      </c>
      <c r="J11" s="7">
        <v>1</v>
      </c>
      <c r="K11" s="8">
        <f t="shared" si="2"/>
        <v>2</v>
      </c>
      <c r="L11" s="12">
        <f t="shared" si="3"/>
        <v>148</v>
      </c>
      <c r="M11" s="1">
        <f t="shared" si="4"/>
        <v>128</v>
      </c>
      <c r="N11" s="1">
        <f t="shared" si="5"/>
        <v>2</v>
      </c>
      <c r="O11" s="13">
        <f t="shared" si="6"/>
        <v>64.333333333333329</v>
      </c>
    </row>
    <row r="12" spans="1:15" ht="19.2" customHeight="1" x14ac:dyDescent="0.3">
      <c r="A12" s="6" t="s">
        <v>0</v>
      </c>
      <c r="B12" s="1" t="s">
        <v>16</v>
      </c>
      <c r="C12" s="6">
        <v>3</v>
      </c>
      <c r="D12" s="7">
        <v>23</v>
      </c>
      <c r="E12" s="8">
        <f t="shared" si="0"/>
        <v>69</v>
      </c>
      <c r="F12" s="6">
        <v>1</v>
      </c>
      <c r="G12" s="7">
        <v>2</v>
      </c>
      <c r="H12" s="8">
        <f t="shared" si="1"/>
        <v>2</v>
      </c>
      <c r="I12" s="6">
        <v>1</v>
      </c>
      <c r="J12" s="7">
        <v>3</v>
      </c>
      <c r="K12" s="8">
        <f t="shared" si="2"/>
        <v>3</v>
      </c>
      <c r="L12" s="12">
        <f t="shared" si="3"/>
        <v>74</v>
      </c>
      <c r="M12" s="1">
        <f t="shared" si="4"/>
        <v>69</v>
      </c>
      <c r="N12" s="1">
        <f t="shared" si="5"/>
        <v>1</v>
      </c>
      <c r="O12" s="13">
        <f t="shared" si="6"/>
        <v>24.666666666666668</v>
      </c>
    </row>
    <row r="13" spans="1:15" ht="19.2" customHeight="1" x14ac:dyDescent="0.3">
      <c r="A13" s="6" t="s">
        <v>0</v>
      </c>
      <c r="B13" s="1" t="s">
        <v>16</v>
      </c>
      <c r="C13" s="6">
        <v>4</v>
      </c>
      <c r="D13" s="7">
        <v>13</v>
      </c>
      <c r="E13" s="8">
        <f t="shared" si="0"/>
        <v>52</v>
      </c>
      <c r="F13" s="6">
        <v>1</v>
      </c>
      <c r="G13" s="7">
        <v>34</v>
      </c>
      <c r="H13" s="8">
        <f t="shared" si="1"/>
        <v>34</v>
      </c>
      <c r="I13" s="6">
        <v>2</v>
      </c>
      <c r="J13" s="7">
        <v>1</v>
      </c>
      <c r="K13" s="8">
        <f t="shared" si="2"/>
        <v>2</v>
      </c>
      <c r="L13" s="12">
        <f t="shared" si="3"/>
        <v>88</v>
      </c>
      <c r="M13" s="1">
        <f t="shared" si="4"/>
        <v>52</v>
      </c>
      <c r="N13" s="1">
        <f t="shared" si="5"/>
        <v>1</v>
      </c>
      <c r="O13" s="13">
        <f t="shared" si="6"/>
        <v>29</v>
      </c>
    </row>
    <row r="14" spans="1:15" ht="19.2" customHeight="1" x14ac:dyDescent="0.3">
      <c r="A14" s="6" t="s">
        <v>0</v>
      </c>
      <c r="B14" s="1" t="s">
        <v>16</v>
      </c>
      <c r="C14" s="6">
        <v>2</v>
      </c>
      <c r="D14" s="7">
        <v>43</v>
      </c>
      <c r="E14" s="8">
        <f t="shared" si="0"/>
        <v>86</v>
      </c>
      <c r="F14" s="6">
        <v>1</v>
      </c>
      <c r="G14" s="7">
        <v>24</v>
      </c>
      <c r="H14" s="8">
        <f t="shared" si="1"/>
        <v>24</v>
      </c>
      <c r="I14" s="6">
        <v>1</v>
      </c>
      <c r="J14" s="7">
        <v>43</v>
      </c>
      <c r="K14" s="8">
        <f t="shared" si="2"/>
        <v>43</v>
      </c>
      <c r="L14" s="12">
        <f t="shared" si="3"/>
        <v>153</v>
      </c>
      <c r="M14" s="1">
        <f t="shared" si="4"/>
        <v>86</v>
      </c>
      <c r="N14" s="1">
        <f t="shared" si="5"/>
        <v>1</v>
      </c>
      <c r="O14" s="13">
        <f t="shared" si="6"/>
        <v>51</v>
      </c>
    </row>
    <row r="15" spans="1:15" ht="19.2" customHeight="1" x14ac:dyDescent="0.3">
      <c r="A15" s="6" t="s">
        <v>0</v>
      </c>
      <c r="B15" s="1" t="s">
        <v>16</v>
      </c>
      <c r="C15" s="6">
        <v>1</v>
      </c>
      <c r="D15" s="7">
        <v>23</v>
      </c>
      <c r="E15" s="8">
        <f t="shared" si="0"/>
        <v>23</v>
      </c>
      <c r="F15" s="6">
        <v>2</v>
      </c>
      <c r="G15" s="7">
        <v>43</v>
      </c>
      <c r="H15" s="8">
        <f t="shared" si="1"/>
        <v>86</v>
      </c>
      <c r="I15" s="6">
        <v>1</v>
      </c>
      <c r="J15" s="7">
        <v>13</v>
      </c>
      <c r="K15" s="8">
        <f t="shared" si="2"/>
        <v>13</v>
      </c>
      <c r="L15" s="12">
        <f t="shared" si="3"/>
        <v>122</v>
      </c>
      <c r="M15" s="1">
        <f t="shared" si="4"/>
        <v>86</v>
      </c>
      <c r="N15" s="1">
        <f t="shared" si="5"/>
        <v>1</v>
      </c>
      <c r="O15" s="13">
        <f t="shared" si="6"/>
        <v>47.333333333333336</v>
      </c>
    </row>
    <row r="16" spans="1:15" ht="19.2" customHeight="1" x14ac:dyDescent="0.3">
      <c r="A16" s="6" t="s">
        <v>0</v>
      </c>
      <c r="B16" s="1" t="s">
        <v>16</v>
      </c>
      <c r="C16" s="6">
        <v>3</v>
      </c>
      <c r="D16" s="7">
        <v>43</v>
      </c>
      <c r="E16" s="8">
        <f t="shared" si="0"/>
        <v>129</v>
      </c>
      <c r="F16" s="6">
        <v>2</v>
      </c>
      <c r="G16" s="7">
        <v>2</v>
      </c>
      <c r="H16" s="8">
        <f t="shared" si="1"/>
        <v>4</v>
      </c>
      <c r="I16" s="6">
        <v>2</v>
      </c>
      <c r="J16" s="7">
        <v>13</v>
      </c>
      <c r="K16" s="8">
        <f t="shared" si="2"/>
        <v>26</v>
      </c>
      <c r="L16" s="12">
        <f t="shared" si="3"/>
        <v>159</v>
      </c>
      <c r="M16" s="1">
        <f t="shared" si="4"/>
        <v>129</v>
      </c>
      <c r="N16" s="1">
        <f t="shared" si="5"/>
        <v>2</v>
      </c>
      <c r="O16" s="13">
        <f t="shared" si="6"/>
        <v>48</v>
      </c>
    </row>
    <row r="17" spans="1:15" ht="19.2" customHeight="1" x14ac:dyDescent="0.3">
      <c r="A17" s="6" t="s">
        <v>0</v>
      </c>
      <c r="B17" s="1" t="s">
        <v>16</v>
      </c>
      <c r="C17" s="6">
        <v>1</v>
      </c>
      <c r="D17" s="7">
        <v>24</v>
      </c>
      <c r="E17" s="8">
        <f t="shared" si="0"/>
        <v>24</v>
      </c>
      <c r="F17" s="6">
        <v>1</v>
      </c>
      <c r="G17" s="7">
        <v>42</v>
      </c>
      <c r="H17" s="8">
        <f t="shared" si="1"/>
        <v>42</v>
      </c>
      <c r="I17" s="6">
        <v>3</v>
      </c>
      <c r="J17" s="7">
        <v>42</v>
      </c>
      <c r="K17" s="8">
        <f t="shared" si="2"/>
        <v>126</v>
      </c>
      <c r="L17" s="12">
        <f t="shared" si="3"/>
        <v>192</v>
      </c>
      <c r="M17" s="1">
        <f t="shared" si="4"/>
        <v>126</v>
      </c>
      <c r="N17" s="1">
        <f t="shared" si="5"/>
        <v>1</v>
      </c>
      <c r="O17" s="13">
        <f t="shared" si="6"/>
        <v>70</v>
      </c>
    </row>
    <row r="18" spans="1:15" ht="19.2" customHeight="1" x14ac:dyDescent="0.3">
      <c r="A18" s="9" t="s">
        <v>0</v>
      </c>
      <c r="B18" s="14" t="s">
        <v>16</v>
      </c>
      <c r="C18" s="9">
        <v>1</v>
      </c>
      <c r="D18" s="10">
        <v>24</v>
      </c>
      <c r="E18" s="11">
        <f t="shared" si="0"/>
        <v>24</v>
      </c>
      <c r="F18" s="9">
        <v>1</v>
      </c>
      <c r="G18" s="10">
        <v>34</v>
      </c>
      <c r="H18" s="11">
        <f t="shared" si="1"/>
        <v>34</v>
      </c>
      <c r="I18" s="9">
        <v>1</v>
      </c>
      <c r="J18" s="10">
        <v>13</v>
      </c>
      <c r="K18" s="11">
        <f t="shared" si="2"/>
        <v>13</v>
      </c>
      <c r="L18" s="15">
        <f t="shared" si="3"/>
        <v>71</v>
      </c>
      <c r="M18" s="14">
        <f t="shared" si="4"/>
        <v>34</v>
      </c>
      <c r="N18" s="14">
        <f t="shared" si="5"/>
        <v>1</v>
      </c>
      <c r="O18" s="16">
        <f t="shared" si="6"/>
        <v>27</v>
      </c>
    </row>
    <row r="19" spans="1:15" ht="19.2" customHeight="1" x14ac:dyDescent="0.3">
      <c r="A19" s="6" t="s">
        <v>17</v>
      </c>
      <c r="B19" s="1" t="s">
        <v>25</v>
      </c>
      <c r="C19" s="3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/>
    </row>
    <row r="20" spans="1:15" ht="19.2" customHeight="1" x14ac:dyDescent="0.3">
      <c r="A20" s="6" t="s">
        <v>18</v>
      </c>
      <c r="B20" s="1">
        <v>82661</v>
      </c>
      <c r="C20" s="6"/>
      <c r="O20" s="13"/>
    </row>
    <row r="21" spans="1:15" ht="19.2" customHeight="1" x14ac:dyDescent="0.3">
      <c r="A21" s="6" t="s">
        <v>19</v>
      </c>
      <c r="B21" s="1" t="s">
        <v>25</v>
      </c>
      <c r="C21" s="6"/>
      <c r="O21" s="13"/>
    </row>
    <row r="22" spans="1:15" ht="19.2" customHeight="1" x14ac:dyDescent="0.3">
      <c r="A22" s="6" t="s">
        <v>20</v>
      </c>
      <c r="B22" s="1" t="s">
        <v>25</v>
      </c>
      <c r="C22" s="6"/>
      <c r="O22" s="13"/>
    </row>
    <row r="23" spans="1:15" ht="19.2" customHeight="1" x14ac:dyDescent="0.3">
      <c r="A23" s="30" t="s">
        <v>21</v>
      </c>
      <c r="B23" s="31">
        <f>SUM(L5:L18)</f>
        <v>1839</v>
      </c>
      <c r="C23" s="6"/>
      <c r="O23" s="13"/>
    </row>
    <row r="24" spans="1:15" ht="19.2" customHeight="1" x14ac:dyDescent="0.3">
      <c r="A24" s="6" t="s">
        <v>22</v>
      </c>
      <c r="B24" s="1" t="s">
        <v>26</v>
      </c>
      <c r="C24" s="6"/>
      <c r="O24" s="13"/>
    </row>
    <row r="25" spans="1:15" ht="19.2" customHeight="1" x14ac:dyDescent="0.3">
      <c r="A25" s="6" t="s">
        <v>23</v>
      </c>
      <c r="B25" s="1" t="s">
        <v>26</v>
      </c>
      <c r="C25" s="6"/>
      <c r="O25" s="13"/>
    </row>
    <row r="26" spans="1:15" ht="19.2" customHeight="1" x14ac:dyDescent="0.3">
      <c r="A26" s="9" t="s">
        <v>24</v>
      </c>
      <c r="B26" s="2"/>
      <c r="C26" s="9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6"/>
    </row>
    <row r="27" spans="1:15" ht="19.2" customHeight="1" x14ac:dyDescent="0.3"/>
    <row r="28" spans="1:15" ht="19.2" customHeight="1" x14ac:dyDescent="0.3"/>
    <row r="29" spans="1:15" ht="19.2" customHeight="1" x14ac:dyDescent="0.3"/>
    <row r="30" spans="1:15" ht="19.2" customHeight="1" x14ac:dyDescent="0.3"/>
    <row r="31" spans="1:15" ht="19.2" customHeight="1" x14ac:dyDescent="0.3"/>
    <row r="32" spans="1:15" ht="19.2" customHeight="1" x14ac:dyDescent="0.3"/>
    <row r="33" ht="19.2" customHeight="1" x14ac:dyDescent="0.3"/>
    <row r="34" ht="19.2" customHeight="1" x14ac:dyDescent="0.3"/>
  </sheetData>
  <mergeCells count="13">
    <mergeCell ref="A1:B3"/>
    <mergeCell ref="J1:L1"/>
    <mergeCell ref="J2:L2"/>
    <mergeCell ref="J3:L3"/>
    <mergeCell ref="M1:O1"/>
    <mergeCell ref="M2:O2"/>
    <mergeCell ref="M3:O3"/>
    <mergeCell ref="C1:E1"/>
    <mergeCell ref="C2:E2"/>
    <mergeCell ref="C3:E3"/>
    <mergeCell ref="F1:I1"/>
    <mergeCell ref="F2:I2"/>
    <mergeCell ref="F3:I3"/>
  </mergeCells>
  <conditionalFormatting sqref="E5:E1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{AE4485CB-E166-4537-9326-55882CA06434}</x14:id>
        </ext>
      </extLst>
    </cfRule>
    <cfRule type="dataBar" priority="3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{9BCD6512-6881-486E-8369-D25AC180086D}</x14:id>
        </ext>
      </extLst>
    </cfRule>
  </conditionalFormatting>
  <conditionalFormatting sqref="H5:H18">
    <cfRule type="dataBar" priority="2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{62AC4613-0648-4EF4-A533-6C3E47087A0A}</x14:id>
        </ext>
      </extLst>
    </cfRule>
  </conditionalFormatting>
  <conditionalFormatting sqref="K5:K18">
    <cfRule type="dataBar" priority="1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{225AAD9F-4453-4135-B772-602357D247E8}</x14:id>
        </ext>
      </extLst>
    </cfRule>
  </conditionalFormatting>
  <pageMargins left="0.7" right="0.7" top="0.75" bottom="0.75" header="0.3" footer="0.3"/>
  <pageSetup paperSize="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4485CB-E166-4537-9326-55882CA0643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14:cfRule type="dataBar" id="{9BCD6512-6881-486E-8369-D25AC180086D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E5:E18</xm:sqref>
        </x14:conditionalFormatting>
        <x14:conditionalFormatting xmlns:xm="http://schemas.microsoft.com/office/excel/2006/main">
          <x14:cfRule type="dataBar" id="{62AC4613-0648-4EF4-A533-6C3E47087A0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H5:H18</xm:sqref>
        </x14:conditionalFormatting>
        <x14:conditionalFormatting xmlns:xm="http://schemas.microsoft.com/office/excel/2006/main">
          <x14:cfRule type="dataBar" id="{225AAD9F-4453-4135-B772-602357D247E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K5:K18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2022-11-03T08:28:19Z</cp:lastPrinted>
  <dcterms:created xsi:type="dcterms:W3CDTF">2022-10-27T13:53:29Z</dcterms:created>
  <dcterms:modified xsi:type="dcterms:W3CDTF">2022-11-03T08:31:54Z</dcterms:modified>
</cp:coreProperties>
</file>